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85" windowWidth="14055" windowHeight="7110"/>
  </bookViews>
  <sheets>
    <sheet name="Документ" sheetId="2" r:id="rId1"/>
  </sheets>
  <calcPr calcId="145621"/>
</workbook>
</file>

<file path=xl/calcChain.xml><?xml version="1.0" encoding="utf-8"?>
<calcChain xmlns="http://schemas.openxmlformats.org/spreadsheetml/2006/main">
  <c r="T88" i="2" l="1"/>
  <c r="S88" i="2"/>
  <c r="R88" i="2"/>
  <c r="O87" i="2"/>
  <c r="Q83" i="2"/>
  <c r="R76" i="2"/>
  <c r="T72" i="2"/>
  <c r="S72" i="2"/>
  <c r="R72" i="2"/>
  <c r="O72" i="2"/>
  <c r="P92" i="2" l="1"/>
  <c r="Q92" i="2"/>
  <c r="R92" i="2"/>
  <c r="S92" i="2"/>
  <c r="T92" i="2"/>
  <c r="O92" i="2"/>
  <c r="P68" i="2"/>
  <c r="Q68" i="2"/>
  <c r="R68" i="2"/>
  <c r="S68" i="2"/>
  <c r="T68" i="2"/>
  <c r="O68" i="2"/>
  <c r="P93" i="2" l="1"/>
  <c r="O93" i="2"/>
  <c r="S93" i="2"/>
  <c r="Q93" i="2"/>
  <c r="T93" i="2"/>
  <c r="R93" i="2"/>
</calcChain>
</file>

<file path=xl/sharedStrings.xml><?xml version="1.0" encoding="utf-8"?>
<sst xmlns="http://schemas.openxmlformats.org/spreadsheetml/2006/main" count="417" uniqueCount="334">
  <si>
    <t>на 30 сентября 2020 г.</t>
  </si>
  <si>
    <t>Финансовый орган</t>
  </si>
  <si>
    <t>Финансовое управление Администрации муниципального образования "Дорогобужский район" Смоленской области</t>
  </si>
  <si>
    <t>Наименование публично-правового образования</t>
  </si>
  <si>
    <t>Бюджет муниципального образования "Дорогобужский район"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</si>
  <si>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</si>
  <si>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</si>
  <si>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</si>
  <si>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</si>
  <si>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</si>
  <si>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</si>
  <si>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</si>
  <si>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</si>
  <si>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кассовых поступлений в текущем году (по состоянию на дату 30 сентября 2020 г.)</t>
  </si>
  <si>
    <t>Показатели прогноза доходов бюджета</t>
  </si>
  <si>
    <t>112010600073666140000210001</t>
  </si>
  <si>
    <t>60007366614000</t>
  </si>
  <si>
    <t>04811201010010000120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</si>
  <si>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</si>
  <si>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</si>
  <si>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112010600072666140000210001</t>
  </si>
  <si>
    <t>60007266614000</t>
  </si>
  <si>
    <t>04811201030010000120</t>
  </si>
  <si>
    <t>Плата за сбросы загрязняющих веществ в водные объекты</t>
  </si>
  <si>
    <t>112010600071666140000210001</t>
  </si>
  <si>
    <t>60007166614000</t>
  </si>
  <si>
    <t>04811201041010000120</t>
  </si>
  <si>
    <t>Плата за размещение отходов производства</t>
  </si>
  <si>
    <t>112010600070666140000210001</t>
  </si>
  <si>
    <t>60007066614000</t>
  </si>
  <si>
    <t>04811201042010000120</t>
  </si>
  <si>
    <t>Плата за размещение твердых коммунальных отходов</t>
  </si>
  <si>
    <t>116010600069666140000210001</t>
  </si>
  <si>
    <t>60006966614000</t>
  </si>
  <si>
    <t>04811610123010000140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</si>
  <si>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</si>
  <si>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116010600068666140000210001</t>
  </si>
  <si>
    <t>60006866614000</t>
  </si>
  <si>
    <t>04811611050010000140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</si>
  <si>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</si>
  <si>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116010600428666140000210001</t>
  </si>
  <si>
    <t>60042866614000</t>
  </si>
  <si>
    <t>14111610123010000140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</si>
  <si>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</si>
  <si>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Федеральная служба по надзору в сфере защиты прав потребителей и благополучия человека</t>
  </si>
  <si>
    <t>101010600325666140000210001</t>
  </si>
  <si>
    <t>60032566614000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</si>
  <si>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</si>
  <si>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</si>
  <si>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</si>
  <si>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101010600324666140000210001</t>
  </si>
  <si>
    <t>60032466614000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</si>
  <si>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</si>
  <si>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</si>
  <si>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101010600323666140000210001</t>
  </si>
  <si>
    <t>60032366614000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</si>
  <si>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</si>
  <si>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</si>
  <si>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101010600322666140000210001</t>
  </si>
  <si>
    <t>60032266614000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</si>
  <si>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</si>
  <si>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</si>
  <si>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105020600321666140000210001</t>
  </si>
  <si>
    <t>60032166614000</t>
  </si>
  <si>
    <t>18210502010020000110</t>
  </si>
  <si>
    <t>Единый налог на вмененный доход для отдельных видов деятельности</t>
  </si>
  <si>
    <t>105020600320666140000210001</t>
  </si>
  <si>
    <t>60032066614000</t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</si>
  <si>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</si>
  <si>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</si>
  <si>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105010600319666140000210001</t>
  </si>
  <si>
    <t>60031966614000</t>
  </si>
  <si>
    <t>18210503010010000110</t>
  </si>
  <si>
    <t>Единый сельскохозяйственный налог</t>
  </si>
  <si>
    <t>105020600318666140000210001</t>
  </si>
  <si>
    <t>60031866614000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</si>
  <si>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</si>
  <si>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</si>
  <si>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108010600317666140000210001</t>
  </si>
  <si>
    <t>60031766614000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</si>
  <si>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</si>
  <si>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</si>
  <si>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109050600316666140000210001</t>
  </si>
  <si>
    <t>60031666614000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</si>
  <si>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</si>
  <si>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</si>
  <si>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116010600315666140000210001</t>
  </si>
  <si>
    <t>60031566614000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</si>
  <si>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</si>
  <si>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</si>
  <si>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116010600045666140000210001</t>
  </si>
  <si>
    <t>60004566614000</t>
  </si>
  <si>
    <t>18811610123010000140</t>
  </si>
  <si>
    <t>Министерство внутренних дел Российской Федерации</t>
  </si>
  <si>
    <t>116010600052666140000210001</t>
  </si>
  <si>
    <t>60005266614000</t>
  </si>
  <si>
    <t>41511610123010000140</t>
  </si>
  <si>
    <t>Генеральная прокуратура Российской Федерации</t>
  </si>
  <si>
    <t>116010600180666140000210001</t>
  </si>
  <si>
    <t>60018066614000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</si>
  <si>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</si>
  <si>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</t>
  </si>
  <si>
    <t>Департамент Смоленской области по образованию и науке</t>
  </si>
  <si>
    <t>116010600179666140000210001</t>
  </si>
  <si>
    <t>60017966614000</t>
  </si>
  <si>
    <t>81111601063010000140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</si>
  <si>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</t>
  </si>
  <si>
    <t>116010600178666140000210001</t>
  </si>
  <si>
    <t>60017866614000</t>
  </si>
  <si>
    <t>81111601073010000140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</si>
  <si>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</t>
  </si>
  <si>
    <t>116010600177666140000210001</t>
  </si>
  <si>
    <t>60017766614000</t>
  </si>
  <si>
    <t>81111601193010000140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</si>
  <si>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</si>
  <si>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116010600176666140000210001</t>
  </si>
  <si>
    <t>60017666614000</t>
  </si>
  <si>
    <t>81111601203010000140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</si>
  <si>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</t>
  </si>
  <si>
    <t>116010600125666140000210001</t>
  </si>
  <si>
    <t>60012566614000</t>
  </si>
  <si>
    <t>82011611050010000140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</si>
  <si>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</si>
  <si>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116010600142666140000210001</t>
  </si>
  <si>
    <t>60014266614000</t>
  </si>
  <si>
    <t>82111601053010000140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</si>
  <si>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</si>
  <si>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Служба по обеспечению деятельности мировых судей Смоленской области</t>
  </si>
  <si>
    <t>116010600141666140000210001</t>
  </si>
  <si>
    <t>60014166614000</t>
  </si>
  <si>
    <t>82111601063010000140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</si>
  <si>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</si>
  <si>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116010600295666140000210001</t>
  </si>
  <si>
    <t>60029566614000</t>
  </si>
  <si>
    <t>82111601073010000140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</si>
  <si>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</si>
  <si>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116010600140666140000210001</t>
  </si>
  <si>
    <t>60014066614000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</si>
  <si>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</si>
  <si>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</si>
  <si>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116010600139666140000210001</t>
  </si>
  <si>
    <t>60013966614000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</si>
  <si>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</si>
  <si>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</si>
  <si>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116010600138666140000210001</t>
  </si>
  <si>
    <t>60013866614000</t>
  </si>
  <si>
    <t>82111601143010000140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</si>
  <si>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</si>
  <si>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116010600137666140000210001</t>
  </si>
  <si>
    <t>60013766614000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</si>
  <si>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</si>
  <si>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</si>
  <si>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116010600136666140000210001</t>
  </si>
  <si>
    <t>60013666614000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</si>
  <si>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</si>
  <si>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</si>
  <si>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116010600135666140000210001</t>
  </si>
  <si>
    <t>60013566614000</t>
  </si>
  <si>
    <t>82111601193010000140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</si>
  <si>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</si>
  <si>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116010600134666140000210001</t>
  </si>
  <si>
    <t>60013466614000</t>
  </si>
  <si>
    <t>82111601203010000140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</si>
  <si>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</si>
  <si>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202050600168666140000210001</t>
  </si>
  <si>
    <t>60016866614000</t>
  </si>
  <si>
    <t>90120240014050000150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</si>
  <si>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</si>
  <si>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Дорогобужская районная Дума</t>
  </si>
  <si>
    <t>108010600199666140000210001</t>
  </si>
  <si>
    <t>60019966614000</t>
  </si>
  <si>
    <t>90210807150010000110</t>
  </si>
  <si>
    <t>Государственная пошлина за выдачу разрешения на установку  рекламной конструкции</t>
  </si>
  <si>
    <t>Администрация муниципального образования "Дорогобужский район" Смоленской области</t>
  </si>
  <si>
    <t>111050600198666140000210001</t>
  </si>
  <si>
    <t>60019866614000</t>
  </si>
  <si>
    <t>90211105013050000120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</si>
  <si>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</t>
  </si>
  <si>
    <t>111130600197666140000210001</t>
  </si>
  <si>
    <t>60019766614000</t>
  </si>
  <si>
    <t>90211105013130000120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</si>
  <si>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</si>
  <si>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111050600196666140000210001</t>
  </si>
  <si>
    <t>60019666614000</t>
  </si>
  <si>
    <t>90211105075050000120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</si>
  <si>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</si>
  <si>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113050600195666140000210001</t>
  </si>
  <si>
    <t>60019566614000</t>
  </si>
  <si>
    <t>90211302065050000130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</si>
  <si>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</si>
  <si>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113050600194666140000210001</t>
  </si>
  <si>
    <t>60019466614000</t>
  </si>
  <si>
    <t>90211302995050000130</t>
  </si>
  <si>
    <t>Прочие доходы от компенсации затрат бюджетов муниципальных районов</t>
  </si>
  <si>
    <t>114050600193666140000210001</t>
  </si>
  <si>
    <t>60019366614000</t>
  </si>
  <si>
    <t>90211402053050000410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</si>
  <si>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</si>
  <si>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114050600192666140000210001</t>
  </si>
  <si>
    <t>60019266614000</t>
  </si>
  <si>
    <t>90211406013050000430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</si>
  <si>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</si>
  <si>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114130600191666140000210001</t>
  </si>
  <si>
    <t>60019166614000</t>
  </si>
  <si>
    <t>90211406013130000430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</si>
  <si>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</si>
  <si>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116020600190666140000210001</t>
  </si>
  <si>
    <t>60019066614000</t>
  </si>
  <si>
    <t>90211602020020000140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</si>
  <si>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</si>
  <si>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116050600189666140000210001</t>
  </si>
  <si>
    <t>60018966614000</t>
  </si>
  <si>
    <t>90211607090050000140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</si>
  <si>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</si>
  <si>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202050600188666140000210001</t>
  </si>
  <si>
    <t>60018866614000</t>
  </si>
  <si>
    <t>90220225497050000150</t>
  </si>
  <si>
    <t>Субсидии бюджетам муниципальных районов на реализацию мероприятий по обеспечению жильем молодых семей</t>
  </si>
  <si>
    <t>202050600187666140000210001</t>
  </si>
  <si>
    <t>60018766614000</t>
  </si>
  <si>
    <t>90220230024050000150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</si>
  <si>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</si>
  <si>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202050600186666140000210001</t>
  </si>
  <si>
    <t>60018666614000</t>
  </si>
  <si>
    <t>90220235082050000150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</si>
  <si>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</si>
  <si>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202050600185666140000210001</t>
  </si>
  <si>
    <t>60018566614000</t>
  </si>
  <si>
    <t>90220235120050000150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</si>
  <si>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</si>
  <si>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202050600184666140000210001</t>
  </si>
  <si>
    <t>60018466614000</t>
  </si>
  <si>
    <t>90220235930050000150</t>
  </si>
  <si>
    <t>Субвенции бюджетам муниципальных районов на государственную регистрацию актов гражданского состояния</t>
  </si>
  <si>
    <t>202050600183666140000210001</t>
  </si>
  <si>
    <t>60018366614000</t>
  </si>
  <si>
    <t>90220240014050000150</t>
  </si>
  <si>
    <t>219050600182666140000210001</t>
  </si>
  <si>
    <t>60018266614000</t>
  </si>
  <si>
    <t>90221960010050000150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</si>
  <si>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</si>
  <si>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202050600238666140000210001</t>
  </si>
  <si>
    <t>60023866614000</t>
  </si>
  <si>
    <t>90320215001050000150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</si>
  <si>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</si>
  <si>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202050600237666140000210001</t>
  </si>
  <si>
    <t>60023766614000</t>
  </si>
  <si>
    <t>90320215002050000150</t>
  </si>
  <si>
    <t>Дотации бюджетам муниципальных районов на поддержку мер по обеспечению сбалансированности бюджетов</t>
  </si>
  <si>
    <t>202050600236666140000210001</t>
  </si>
  <si>
    <t>60023666614000</t>
  </si>
  <si>
    <t>90320230024050000150</t>
  </si>
  <si>
    <t>202050600235666140000210001</t>
  </si>
  <si>
    <t>60023566614000</t>
  </si>
  <si>
    <t>90320240014050000150</t>
  </si>
  <si>
    <t>113050600274666140000210001</t>
  </si>
  <si>
    <t>60027466614000</t>
  </si>
  <si>
    <t>90611302995050000130</t>
  </si>
  <si>
    <t>Комитет по культуре, туризму и спорту Администрации муниципального образования "Дорогобужский район" Смоленской области</t>
  </si>
  <si>
    <t>202050600273666140000210001</t>
  </si>
  <si>
    <t>60027366614000</t>
  </si>
  <si>
    <t>90620225467050000150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</si>
  <si>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</si>
  <si>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202050600272666140000210001</t>
  </si>
  <si>
    <t>60027266614000</t>
  </si>
  <si>
    <t>90620225519050000150</t>
  </si>
  <si>
    <t>Субсидия бюджетам муниципальных районов на поддержку отрасли культуры</t>
  </si>
  <si>
    <t>202050600271666140000210001</t>
  </si>
  <si>
    <t>60027166614000</t>
  </si>
  <si>
    <t>90620229999050000150</t>
  </si>
  <si>
    <t>Прочие субсидии бюджетам муниципальных районов</t>
  </si>
  <si>
    <t>202050600323666140000210001</t>
  </si>
  <si>
    <t>90720225097050000150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</si>
  <si>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</si>
  <si>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Комитет по образованию Администрации муниципального образования "Дорогобужский район" Смоленской области</t>
  </si>
  <si>
    <t>202050600322666140000210001</t>
  </si>
  <si>
    <t>90720225304050000150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</si>
  <si>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</si>
  <si>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202050600321666140000210001</t>
  </si>
  <si>
    <t>90720229999050000150</t>
  </si>
  <si>
    <t>202050600320666140000210001</t>
  </si>
  <si>
    <t>90720230024050000150</t>
  </si>
  <si>
    <t>202050600319666140000210001</t>
  </si>
  <si>
    <t>90720235303050000150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</si>
  <si>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</si>
  <si>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219050600318666140000210001</t>
  </si>
  <si>
    <t>90721960010050000150</t>
  </si>
  <si>
    <t>111130600354666140000210001</t>
  </si>
  <si>
    <t>60035466614000</t>
  </si>
  <si>
    <t>92211105013130000120</t>
  </si>
  <si>
    <t>Администрация Верхнеднепровского городского поселения Дорогобужского района Смоленской области</t>
  </si>
  <si>
    <t>114130600353666140000210001</t>
  </si>
  <si>
    <t>60035366614000</t>
  </si>
  <si>
    <t>92211406013130000430</t>
  </si>
  <si>
    <t>Всего</t>
  </si>
  <si>
    <t>9000</t>
  </si>
  <si>
    <t>Начальник Финансового управления</t>
  </si>
  <si>
    <t>Л.А. Березовская</t>
  </si>
  <si>
    <t>(должность)</t>
  </si>
  <si>
    <t>(подпись)</t>
  </si>
  <si>
    <t>(ФИО)</t>
  </si>
  <si>
    <t>Реестр источников доходов</t>
  </si>
  <si>
    <t>Показатели прогноза доходов 2020 года в соответсвии с законодательством о бюджете</t>
  </si>
  <si>
    <t>Оценка исполнения 2020 года</t>
  </si>
  <si>
    <t xml:space="preserve">на 2021 год </t>
  </si>
  <si>
    <t>на 2022 год</t>
  </si>
  <si>
    <t>на 2023 год</t>
  </si>
  <si>
    <t>Итого по налоговым и неналоговым доходам</t>
  </si>
  <si>
    <t>Итого по безвозмездным поступлениям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</si>
  <si>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</si>
  <si>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</t>
  </si>
  <si>
    <t>18210501011010000110</t>
  </si>
  <si>
    <t>18210501021010000110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</si>
  <si>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</si>
  <si>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налог. зачисляемый в бюджеты субъектов Российской Федерации)</t>
  </si>
  <si>
    <t>105010600819666140000210001</t>
  </si>
  <si>
    <t>60081966614000</t>
  </si>
  <si>
    <t>60084366614000</t>
  </si>
  <si>
    <t>105010600843666140000210001</t>
  </si>
  <si>
    <t>0,0,</t>
  </si>
  <si>
    <t>90220229999050000150</t>
  </si>
  <si>
    <t>Межбюджетные трансферты, передаваемые бюджетам муниципальных районов на создание виртуальных концертных залов</t>
  </si>
  <si>
    <t>90620245453050000150</t>
  </si>
  <si>
    <t>202050600090666140000210001</t>
  </si>
  <si>
    <t>202050600114666140000210001</t>
  </si>
  <si>
    <t>60011466614000</t>
  </si>
  <si>
    <t>32211610123010000140</t>
  </si>
  <si>
    <t>Федеральная служба судебных приставов</t>
  </si>
  <si>
    <t>82111601113010000140</t>
  </si>
  <si>
    <t>116010600739666140000210001</t>
  </si>
  <si>
    <t>60073966614000</t>
  </si>
  <si>
    <t>116010600779666140000210001</t>
  </si>
  <si>
    <t>60077966614000</t>
  </si>
  <si>
    <t>"19"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</si>
</sst>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"/>
  </numFmts>
  <fonts count="14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9">
    <xf numFmtId="0" fontId="0" fillId="0" borderId="0"/>
    <xf numFmtId="0" fontId="1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/>
    <xf numFmtId="0" fontId="3" fillId="0" borderId="3">
      <alignment horizontal="center"/>
    </xf>
    <xf numFmtId="49" fontId="3" fillId="0" borderId="3"/>
    <xf numFmtId="0" fontId="3" fillId="0" borderId="3">
      <alignment horizontal="right" wrapText="1"/>
    </xf>
    <xf numFmtId="1" fontId="3" fillId="0" borderId="3">
      <alignment horizontal="center" shrinkToFit="1"/>
    </xf>
    <xf numFmtId="0" fontId="4" fillId="0" borderId="3">
      <alignment horizontal="center" vertical="center"/>
    </xf>
    <xf numFmtId="49" fontId="3" fillId="0" borderId="3">
      <alignment horizontal="center" shrinkToFit="1"/>
    </xf>
    <xf numFmtId="0" fontId="3" fillId="0" borderId="3">
      <alignment horizontal="center" vertical="center" wrapTex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1" fillId="0" borderId="7">
      <alignment horizontal="center" vertical="center"/>
    </xf>
    <xf numFmtId="0" fontId="3" fillId="0" borderId="8">
      <alignment horizontal="center" vertical="center" wrapText="1"/>
    </xf>
    <xf numFmtId="0" fontId="3" fillId="0" borderId="7">
      <alignment horizontal="center" vertical="center" wrapText="1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5" fillId="0" borderId="7">
      <alignment horizontal="center" vertical="center" shrinkToFit="1"/>
    </xf>
    <xf numFmtId="1" fontId="3" fillId="0" borderId="8">
      <alignment horizontal="center" vertical="center" shrinkToFit="1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top" wrapText="1"/>
    </xf>
    <xf numFmtId="4" fontId="3" fillId="0" borderId="7">
      <alignment horizontal="right" vertical="center" shrinkToFit="1"/>
    </xf>
    <xf numFmtId="0" fontId="1" fillId="0" borderId="6"/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3"/>
    <xf numFmtId="0" fontId="6" fillId="0" borderId="3"/>
    <xf numFmtId="0" fontId="7" fillId="3" borderId="3"/>
    <xf numFmtId="0" fontId="6" fillId="0" borderId="3"/>
    <xf numFmtId="49" fontId="3" fillId="0" borderId="4">
      <alignment horizontal="center" vertical="center"/>
    </xf>
    <xf numFmtId="0" fontId="8" fillId="0" borderId="3"/>
    <xf numFmtId="0" fontId="2" fillId="0" borderId="3">
      <alignment horizontal="center" vertical="center" wrapText="1"/>
    </xf>
    <xf numFmtId="0" fontId="3" fillId="0" borderId="3">
      <alignment horizontal="center" wrapText="1"/>
    </xf>
    <xf numFmtId="0" fontId="3" fillId="0" borderId="3">
      <alignment horizontal="center"/>
    </xf>
    <xf numFmtId="0" fontId="3" fillId="0" borderId="3">
      <alignment horizontal="right" wrapText="1"/>
    </xf>
    <xf numFmtId="1" fontId="3" fillId="0" borderId="3">
      <alignment horizontal="center" shrinkToFit="1"/>
    </xf>
    <xf numFmtId="49" fontId="3" fillId="0" borderId="3">
      <alignment horizontal="center" shrinkToFit="1"/>
    </xf>
    <xf numFmtId="49" fontId="3" fillId="0" borderId="3">
      <alignment horizontal="left" wrapText="1"/>
    </xf>
    <xf numFmtId="0" fontId="3" fillId="0" borderId="4">
      <alignment horizontal="left" vertical="center" wrapText="1"/>
    </xf>
    <xf numFmtId="0" fontId="3" fillId="0" borderId="5">
      <alignment horizontal="left" vertical="center" wrapText="1"/>
    </xf>
    <xf numFmtId="49" fontId="3" fillId="2" borderId="3">
      <alignment horizontal="left"/>
    </xf>
    <xf numFmtId="0" fontId="3" fillId="2" borderId="3">
      <alignment wrapText="1"/>
    </xf>
    <xf numFmtId="49" fontId="3" fillId="2" borderId="3">
      <alignment horizontal="left" wrapText="1"/>
    </xf>
    <xf numFmtId="0" fontId="3" fillId="2" borderId="6">
      <alignment horizontal="center"/>
    </xf>
    <xf numFmtId="0" fontId="3" fillId="0" borderId="6">
      <alignment vertical="center" wrapText="1"/>
    </xf>
    <xf numFmtId="49" fontId="3" fillId="0" borderId="6"/>
    <xf numFmtId="0" fontId="3" fillId="0" borderId="6">
      <alignment horizontal="right" wrapText="1"/>
    </xf>
    <xf numFmtId="49" fontId="3" fillId="0" borderId="3">
      <alignment horizontal="center"/>
    </xf>
    <xf numFmtId="49" fontId="3" fillId="0" borderId="3">
      <alignment horizontal="center" vertical="center" wrapText="1"/>
    </xf>
    <xf numFmtId="0" fontId="3" fillId="0" borderId="3">
      <alignment vertical="center"/>
    </xf>
    <xf numFmtId="49" fontId="4" fillId="0" borderId="3">
      <alignment vertical="center"/>
    </xf>
    <xf numFmtId="49" fontId="4" fillId="0" borderId="3">
      <alignment horizontal="center" vertical="center"/>
    </xf>
    <xf numFmtId="0" fontId="3" fillId="0" borderId="3">
      <alignment horizontal="right" vertical="center"/>
    </xf>
    <xf numFmtId="0" fontId="3" fillId="0" borderId="9">
      <alignment horizontal="center" vertical="center" wrapText="1"/>
    </xf>
    <xf numFmtId="0" fontId="1" fillId="0" borderId="7">
      <alignment horizontal="center"/>
    </xf>
    <xf numFmtId="1" fontId="3" fillId="0" borderId="7">
      <alignment horizontal="center" vertical="center" wrapText="1"/>
    </xf>
    <xf numFmtId="1" fontId="3" fillId="0" borderId="7">
      <alignment horizontal="center" vertical="center" shrinkToFit="1"/>
    </xf>
    <xf numFmtId="0" fontId="3" fillId="0" borderId="7">
      <alignment vertical="center" wrapText="1"/>
    </xf>
    <xf numFmtId="4" fontId="3" fillId="0" borderId="7">
      <alignment horizontal="right" vertical="center" shrinkToFit="1"/>
    </xf>
    <xf numFmtId="0" fontId="3" fillId="0" borderId="6">
      <alignment horizontal="right"/>
    </xf>
    <xf numFmtId="49" fontId="3" fillId="0" borderId="7">
      <alignment horizontal="center"/>
    </xf>
    <xf numFmtId="0" fontId="3" fillId="0" borderId="3">
      <alignment horizontal="left"/>
    </xf>
    <xf numFmtId="49" fontId="3" fillId="0" borderId="4">
      <alignment horizontal="center" vertical="center" wrapText="1"/>
    </xf>
    <xf numFmtId="164" fontId="3" fillId="0" borderId="4">
      <alignment horizontal="center" vertical="center" wrapText="1"/>
    </xf>
    <xf numFmtId="0" fontId="3" fillId="0" borderId="3">
      <alignment horizontal="left" vertical="top"/>
    </xf>
    <xf numFmtId="49" fontId="3" fillId="0" borderId="3">
      <alignment horizontal="center" vertical="center"/>
    </xf>
    <xf numFmtId="0" fontId="3" fillId="0" borderId="6">
      <alignment horizontal="center" vertical="center" wrapText="1"/>
    </xf>
    <xf numFmtId="49" fontId="3" fillId="0" borderId="6">
      <alignment horizontal="center" vertical="center" wrapText="1"/>
    </xf>
    <xf numFmtId="164" fontId="3" fillId="0" borderId="3">
      <alignment horizontal="center" vertical="center" wrapText="1"/>
    </xf>
    <xf numFmtId="0" fontId="8" fillId="0" borderId="3"/>
    <xf numFmtId="0" fontId="8" fillId="0" borderId="3"/>
    <xf numFmtId="0" fontId="8" fillId="0" borderId="3"/>
    <xf numFmtId="0" fontId="1" fillId="0" borderId="3"/>
    <xf numFmtId="0" fontId="1" fillId="0" borderId="3"/>
    <xf numFmtId="0" fontId="3" fillId="3" borderId="3"/>
    <xf numFmtId="0" fontId="1" fillId="0" borderId="3"/>
    <xf numFmtId="0" fontId="3" fillId="0" borderId="3"/>
    <xf numFmtId="49" fontId="3" fillId="0" borderId="4">
      <alignment horizontal="center" vertical="center"/>
    </xf>
    <xf numFmtId="0" fontId="8" fillId="0" borderId="3"/>
    <xf numFmtId="0" fontId="8" fillId="0" borderId="3"/>
    <xf numFmtId="0" fontId="8" fillId="0" borderId="3"/>
  </cellStyleXfs>
  <cellXfs count="125">
    <xf numFmtId="0" fontId="0" fillId="0" borderId="0" xfId="0"/>
    <xf numFmtId="0" fontId="0" fillId="0" borderId="0" xfId="0" applyProtection="1">
      <protection locked="0"/>
    </xf>
    <xf numFmtId="0" fontId="1" fillId="0" borderId="3" xfId="1" applyNumberFormat="1" applyProtection="1"/>
    <xf numFmtId="0" fontId="3" fillId="0" borderId="3" xfId="3" applyNumberFormat="1" applyProtection="1">
      <alignment horizontal="center" wrapText="1"/>
    </xf>
    <xf numFmtId="0" fontId="3" fillId="0" borderId="3" xfId="4" applyNumberFormat="1" applyProtection="1"/>
    <xf numFmtId="0" fontId="3" fillId="0" borderId="3" xfId="5" applyNumberFormat="1" applyProtection="1">
      <alignment horizontal="center"/>
    </xf>
    <xf numFmtId="49" fontId="3" fillId="0" borderId="3" xfId="6" applyNumberFormat="1" applyProtection="1"/>
    <xf numFmtId="0" fontId="3" fillId="0" borderId="3" xfId="7" applyNumberFormat="1" applyProtection="1">
      <alignment horizontal="right" wrapText="1"/>
    </xf>
    <xf numFmtId="1" fontId="3" fillId="0" borderId="3" xfId="8" applyNumberFormat="1" applyProtection="1">
      <alignment horizontal="center" shrinkToFit="1"/>
    </xf>
    <xf numFmtId="0" fontId="4" fillId="0" borderId="3" xfId="9" applyNumberFormat="1" applyProtection="1">
      <alignment horizontal="center" vertical="center"/>
    </xf>
    <xf numFmtId="49" fontId="3" fillId="0" borderId="3" xfId="10" applyNumberFormat="1" applyProtection="1">
      <alignment horizontal="center" shrinkToFit="1"/>
    </xf>
    <xf numFmtId="0" fontId="3" fillId="0" borderId="3" xfId="11" applyNumberFormat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0" fontId="3" fillId="2" borderId="3" xfId="16" applyNumberFormat="1" applyProtection="1">
      <alignment wrapText="1"/>
    </xf>
    <xf numFmtId="49" fontId="3" fillId="2" borderId="3" xfId="17" applyNumberFormat="1" applyProtection="1">
      <alignment horizontal="left" wrapText="1"/>
    </xf>
    <xf numFmtId="0" fontId="3" fillId="0" borderId="6" xfId="19" applyNumberFormat="1" applyProtection="1">
      <alignment vertical="center" wrapText="1"/>
    </xf>
    <xf numFmtId="49" fontId="3" fillId="0" borderId="6" xfId="20" applyNumberFormat="1" applyProtection="1"/>
    <xf numFmtId="0" fontId="3" fillId="0" borderId="6" xfId="21" applyNumberFormat="1" applyProtection="1">
      <alignment horizontal="right" wrapText="1"/>
    </xf>
    <xf numFmtId="49" fontId="3" fillId="0" borderId="3" xfId="22" applyNumberFormat="1" applyProtection="1">
      <alignment horizontal="center"/>
    </xf>
    <xf numFmtId="49" fontId="3" fillId="0" borderId="3" xfId="23" applyNumberFormat="1" applyProtection="1">
      <alignment horizontal="center" vertical="center" wrapText="1"/>
    </xf>
    <xf numFmtId="0" fontId="3" fillId="0" borderId="3" xfId="24" applyNumberFormat="1" applyProtection="1">
      <alignment vertical="center"/>
    </xf>
    <xf numFmtId="49" fontId="4" fillId="0" borderId="3" xfId="25" applyNumberFormat="1" applyProtection="1">
      <alignment vertical="center"/>
    </xf>
    <xf numFmtId="49" fontId="4" fillId="0" borderId="3" xfId="26" applyNumberFormat="1" applyProtection="1">
      <alignment horizontal="center" vertical="center"/>
    </xf>
    <xf numFmtId="0" fontId="3" fillId="0" borderId="3" xfId="27" applyNumberFormat="1" applyProtection="1">
      <alignment horizontal="right" vertical="center"/>
    </xf>
    <xf numFmtId="4" fontId="3" fillId="0" borderId="7" xfId="38" applyNumberFormat="1" applyProtection="1">
      <alignment horizontal="right" vertical="center" shrinkToFit="1"/>
    </xf>
    <xf numFmtId="0" fontId="1" fillId="0" borderId="6" xfId="39" applyNumberFormat="1" applyProtection="1"/>
    <xf numFmtId="0" fontId="3" fillId="0" borderId="6" xfId="40" applyNumberFormat="1" applyProtection="1">
      <alignment horizontal="right"/>
    </xf>
    <xf numFmtId="49" fontId="3" fillId="0" borderId="7" xfId="41" applyNumberFormat="1" applyProtection="1">
      <alignment horizontal="center"/>
    </xf>
    <xf numFmtId="0" fontId="3" fillId="0" borderId="3" xfId="42" applyNumberFormat="1" applyProtection="1">
      <alignment horizontal="left"/>
    </xf>
    <xf numFmtId="0" fontId="3" fillId="0" borderId="3" xfId="45" applyNumberFormat="1" applyProtection="1">
      <alignment horizontal="left" vertical="top"/>
    </xf>
    <xf numFmtId="164" fontId="3" fillId="0" borderId="3" xfId="49" applyNumberFormat="1" applyProtection="1">
      <alignment horizontal="center" vertical="center" wrapText="1"/>
    </xf>
    <xf numFmtId="0" fontId="9" fillId="0" borderId="6" xfId="40" applyNumberFormat="1" applyFont="1" applyProtection="1">
      <alignment horizontal="right"/>
    </xf>
    <xf numFmtId="1" fontId="5" fillId="4" borderId="7" xfId="33" applyNumberFormat="1" applyFill="1" applyProtection="1">
      <alignment horizontal="center" vertical="center" shrinkToFit="1"/>
    </xf>
    <xf numFmtId="4" fontId="3" fillId="4" borderId="7" xfId="38" applyNumberFormat="1" applyFill="1" applyProtection="1">
      <alignment horizontal="right" vertical="center" shrinkToFit="1"/>
    </xf>
    <xf numFmtId="4" fontId="3" fillId="0" borderId="7" xfId="38" applyNumberFormat="1" applyFill="1" applyProtection="1">
      <alignment horizontal="right" vertical="center" shrinkToFit="1"/>
    </xf>
    <xf numFmtId="0" fontId="1" fillId="0" borderId="3" xfId="1" applyNumberFormat="1" applyFill="1" applyProtection="1"/>
    <xf numFmtId="0" fontId="0" fillId="0" borderId="0" xfId="0" applyFill="1" applyProtection="1">
      <protection locked="0"/>
    </xf>
    <xf numFmtId="1" fontId="3" fillId="0" borderId="8" xfId="34" applyNumberFormat="1" applyFill="1" applyProtection="1">
      <alignment horizontal="center" vertical="center" shrinkToFit="1"/>
    </xf>
    <xf numFmtId="0" fontId="3" fillId="0" borderId="7" xfId="37" applyNumberFormat="1" applyFill="1" applyProtection="1">
      <alignment vertical="top" wrapText="1"/>
    </xf>
    <xf numFmtId="4" fontId="9" fillId="4" borderId="7" xfId="38" applyNumberFormat="1" applyFont="1" applyFill="1" applyProtection="1">
      <alignment horizontal="right" vertical="center" shrinkToFit="1"/>
    </xf>
    <xf numFmtId="4" fontId="3" fillId="5" borderId="7" xfId="38" applyNumberFormat="1" applyFill="1" applyProtection="1">
      <alignment horizontal="right" vertical="center" shrinkToFit="1"/>
    </xf>
    <xf numFmtId="0" fontId="1" fillId="5" borderId="3" xfId="1" applyNumberFormat="1" applyFill="1" applyProtection="1"/>
    <xf numFmtId="0" fontId="0" fillId="5" borderId="0" xfId="0" applyFill="1" applyProtection="1">
      <protection locked="0"/>
    </xf>
    <xf numFmtId="0" fontId="12" fillId="0" borderId="3" xfId="42" applyNumberFormat="1" applyFont="1" applyProtection="1">
      <alignment horizontal="left"/>
    </xf>
    <xf numFmtId="165" fontId="3" fillId="4" borderId="7" xfId="36" applyNumberFormat="1" applyFill="1" applyProtection="1">
      <alignment horizontal="center" vertical="center" shrinkToFit="1"/>
    </xf>
    <xf numFmtId="165" fontId="3" fillId="0" borderId="7" xfId="36" applyNumberFormat="1" applyFill="1" applyProtection="1">
      <alignment horizontal="center" vertical="center" shrinkToFit="1"/>
    </xf>
    <xf numFmtId="4" fontId="13" fillId="0" borderId="7" xfId="38" applyNumberFormat="1" applyFont="1" applyFill="1" applyProtection="1">
      <alignment horizontal="right" vertical="center" shrinkToFit="1"/>
    </xf>
    <xf numFmtId="1" fontId="3" fillId="4" borderId="7" xfId="36" applyNumberFormat="1" applyFill="1" applyProtection="1">
      <alignment horizontal="center" vertical="center" shrinkToFit="1"/>
    </xf>
    <xf numFmtId="49" fontId="3" fillId="5" borderId="3" xfId="6" applyNumberFormat="1" applyFill="1" applyProtection="1"/>
    <xf numFmtId="0" fontId="4" fillId="5" borderId="3" xfId="9" applyNumberFormat="1" applyFill="1" applyProtection="1">
      <alignment horizontal="center" vertical="center"/>
    </xf>
    <xf numFmtId="0" fontId="3" fillId="5" borderId="3" xfId="11" applyNumberFormat="1" applyFill="1" applyProtection="1">
      <alignment horizontal="center" vertical="center" wrapText="1"/>
    </xf>
    <xf numFmtId="0" fontId="3" fillId="5" borderId="6" xfId="21" applyNumberFormat="1" applyFill="1" applyProtection="1">
      <alignment horizontal="right" wrapText="1"/>
    </xf>
    <xf numFmtId="49" fontId="4" fillId="5" borderId="3" xfId="26" applyNumberFormat="1" applyFill="1" applyProtection="1">
      <alignment horizontal="center" vertical="center"/>
    </xf>
    <xf numFmtId="0" fontId="3" fillId="0" borderId="7" xfId="30" applyNumberFormat="1" applyFill="1" applyProtection="1">
      <alignment horizontal="center" vertical="center" wrapText="1"/>
    </xf>
    <xf numFmtId="0" fontId="3" fillId="0" borderId="9" xfId="31" applyNumberFormat="1" applyFill="1" applyProtection="1">
      <alignment horizontal="center" vertical="center" wrapText="1"/>
    </xf>
    <xf numFmtId="0" fontId="3" fillId="0" borderId="8" xfId="29" applyNumberFormat="1" applyFill="1" applyProtection="1">
      <alignment horizontal="center" vertical="center" wrapText="1"/>
    </xf>
    <xf numFmtId="0" fontId="1" fillId="0" borderId="7" xfId="32" applyNumberFormat="1" applyFill="1" applyProtection="1">
      <alignment horizontal="center"/>
    </xf>
    <xf numFmtId="1" fontId="10" fillId="0" borderId="7" xfId="33" applyNumberFormat="1" applyFont="1" applyFill="1" applyProtection="1">
      <alignment horizontal="center" vertical="center" shrinkToFit="1"/>
    </xf>
    <xf numFmtId="49" fontId="11" fillId="0" borderId="8" xfId="34" applyNumberFormat="1" applyFont="1" applyFill="1" applyProtection="1">
      <alignment horizontal="center" vertical="center" shrinkToFit="1"/>
    </xf>
    <xf numFmtId="0" fontId="11" fillId="0" borderId="7" xfId="85" applyNumberFormat="1" applyFont="1" applyFill="1" applyAlignment="1" applyProtection="1">
      <alignment vertical="top" wrapText="1"/>
    </xf>
    <xf numFmtId="0" fontId="11" fillId="0" borderId="7" xfId="37" applyNumberFormat="1" applyFont="1" applyFill="1" applyProtection="1">
      <alignment vertical="top" wrapText="1"/>
    </xf>
    <xf numFmtId="4" fontId="11" fillId="0" borderId="7" xfId="38" applyNumberFormat="1" applyFont="1" applyFill="1" applyProtection="1">
      <alignment horizontal="right" vertical="center" shrinkToFit="1"/>
    </xf>
    <xf numFmtId="1" fontId="10" fillId="4" borderId="7" xfId="33" applyNumberFormat="1" applyFont="1" applyFill="1" applyProtection="1">
      <alignment horizontal="center" vertical="center" shrinkToFi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1" fontId="3" fillId="0" borderId="10" xfId="35" applyNumberFormat="1" applyFill="1" applyBorder="1" applyProtection="1">
      <alignment horizontal="center" vertical="center" wrapText="1"/>
    </xf>
    <xf numFmtId="1" fontId="3" fillId="0" borderId="8" xfId="35" applyNumberFormat="1" applyFill="1" applyBorder="1" applyProtection="1">
      <alignment horizontal="center" vertical="center" wrapText="1"/>
    </xf>
    <xf numFmtId="1" fontId="3" fillId="0" borderId="10" xfId="36" applyNumberFormat="1" applyFill="1" applyBorder="1" applyProtection="1">
      <alignment horizontal="center" vertical="center" shrinkToFit="1"/>
    </xf>
    <xf numFmtId="1" fontId="3" fillId="0" borderId="5" xfId="36" applyNumberFormat="1" applyFill="1" applyBorder="1" applyProtection="1">
      <alignment horizontal="center" vertical="center" shrinkToFit="1"/>
    </xf>
    <xf numFmtId="1" fontId="3" fillId="0" borderId="8" xfId="36" applyNumberFormat="1" applyFill="1" applyBorder="1" applyProtection="1">
      <alignment horizontal="center" vertical="center" shrinkToFit="1"/>
    </xf>
    <xf numFmtId="1" fontId="3" fillId="0" borderId="7" xfId="35" applyNumberFormat="1" applyFill="1" applyProtection="1">
      <alignment horizontal="center" vertical="center" wrapText="1"/>
    </xf>
    <xf numFmtId="1" fontId="3" fillId="0" borderId="7" xfId="35" applyFill="1">
      <alignment horizontal="center" vertical="center" wrapText="1"/>
    </xf>
    <xf numFmtId="1" fontId="3" fillId="0" borderId="10" xfId="35" applyNumberFormat="1" applyFill="1" applyBorder="1" applyAlignment="1" applyProtection="1">
      <alignment horizontal="center" vertical="center" wrapText="1"/>
    </xf>
    <xf numFmtId="1" fontId="3" fillId="0" borderId="8" xfId="35" applyNumberFormat="1" applyFill="1" applyBorder="1" applyAlignment="1" applyProtection="1">
      <alignment horizontal="center" vertical="center" wrapText="1"/>
    </xf>
    <xf numFmtId="1" fontId="3" fillId="0" borderId="10" xfId="36" applyNumberFormat="1" applyFill="1" applyBorder="1" applyAlignment="1" applyProtection="1">
      <alignment horizontal="center" vertical="center" shrinkToFit="1"/>
    </xf>
    <xf numFmtId="1" fontId="3" fillId="0" borderId="5" xfId="36" applyNumberFormat="1" applyFill="1" applyBorder="1" applyAlignment="1" applyProtection="1">
      <alignment horizontal="center" vertical="center" shrinkToFit="1"/>
    </xf>
    <xf numFmtId="1" fontId="3" fillId="0" borderId="8" xfId="36" applyNumberFormat="1" applyFill="1" applyBorder="1" applyAlignment="1" applyProtection="1">
      <alignment horizontal="center" vertical="center" shrinkToFit="1"/>
    </xf>
    <xf numFmtId="1" fontId="3" fillId="0" borderId="7" xfId="36" applyNumberFormat="1" applyFill="1" applyProtection="1">
      <alignment horizontal="center" vertical="center" shrinkToFit="1"/>
    </xf>
    <xf numFmtId="1" fontId="3" fillId="0" borderId="7" xfId="36" applyFill="1">
      <alignment horizontal="center" vertical="center" shrinkToFit="1"/>
    </xf>
    <xf numFmtId="164" fontId="3" fillId="0" borderId="4" xfId="44" applyNumberFormat="1" applyProtection="1">
      <alignment horizontal="center" vertical="center" wrapText="1"/>
    </xf>
    <xf numFmtId="164" fontId="3" fillId="0" borderId="4" xfId="44">
      <alignment horizontal="center" vertical="center" wrapText="1"/>
    </xf>
    <xf numFmtId="49" fontId="3" fillId="0" borderId="4" xfId="43" applyNumberFormat="1" applyProtection="1">
      <alignment horizontal="center" vertical="center" wrapText="1"/>
    </xf>
    <xf numFmtId="49" fontId="3" fillId="0" borderId="4" xfId="43">
      <alignment horizontal="center" vertical="center" wrapText="1"/>
    </xf>
    <xf numFmtId="0" fontId="3" fillId="0" borderId="6" xfId="47" applyNumberFormat="1" applyProtection="1">
      <alignment horizontal="center" vertical="center" wrapText="1"/>
    </xf>
    <xf numFmtId="0" fontId="3" fillId="0" borderId="6" xfId="47">
      <alignment horizontal="center" vertical="center" wrapText="1"/>
    </xf>
    <xf numFmtId="49" fontId="3" fillId="0" borderId="6" xfId="48" applyNumberFormat="1" applyProtection="1">
      <alignment horizontal="center" vertical="center" wrapText="1"/>
    </xf>
    <xf numFmtId="49" fontId="3" fillId="0" borderId="6" xfId="48">
      <alignment horizontal="center" vertical="center" wrapText="1"/>
    </xf>
    <xf numFmtId="1" fontId="9" fillId="4" borderId="10" xfId="34" applyNumberFormat="1" applyFont="1" applyFill="1" applyBorder="1" applyAlignment="1" applyProtection="1">
      <alignment horizontal="right" vertical="center" shrinkToFit="1"/>
    </xf>
    <xf numFmtId="1" fontId="9" fillId="4" borderId="5" xfId="34" applyNumberFormat="1" applyFont="1" applyFill="1" applyBorder="1" applyAlignment="1" applyProtection="1">
      <alignment horizontal="right" vertical="center" shrinkToFit="1"/>
    </xf>
    <xf numFmtId="1" fontId="9" fillId="4" borderId="8" xfId="34" applyNumberFormat="1" applyFont="1" applyFill="1" applyAlignment="1" applyProtection="1">
      <alignment horizontal="right" vertical="center" shrinkToFit="1"/>
    </xf>
    <xf numFmtId="0" fontId="2" fillId="0" borderId="3" xfId="2" applyNumberFormat="1" applyProtection="1">
      <alignment horizontal="center" vertical="center" wrapText="1"/>
    </xf>
    <xf numFmtId="0" fontId="2" fillId="0" borderId="3" xfId="2">
      <alignment horizontal="center" vertical="center" wrapText="1"/>
    </xf>
    <xf numFmtId="0" fontId="3" fillId="0" borderId="3" xfId="5" applyNumberFormat="1" applyProtection="1">
      <alignment horizontal="center"/>
    </xf>
    <xf numFmtId="0" fontId="3" fillId="0" borderId="3" xfId="5">
      <alignment horizontal="center"/>
    </xf>
    <xf numFmtId="0" fontId="3" fillId="0" borderId="4" xfId="13" applyNumberFormat="1" applyProtection="1">
      <alignment horizontal="left" vertical="center" wrapText="1"/>
    </xf>
    <xf numFmtId="0" fontId="3" fillId="0" borderId="4" xfId="13">
      <alignment horizontal="left" vertical="center" wrapText="1"/>
    </xf>
    <xf numFmtId="0" fontId="3" fillId="0" borderId="5" xfId="14" applyNumberFormat="1" applyProtection="1">
      <alignment horizontal="left" vertical="center" wrapText="1"/>
    </xf>
    <xf numFmtId="0" fontId="3" fillId="0" borderId="5" xfId="14">
      <alignment horizontal="left" vertical="center" wrapText="1"/>
    </xf>
    <xf numFmtId="0" fontId="3" fillId="2" borderId="6" xfId="18" applyNumberFormat="1" applyProtection="1">
      <alignment horizontal="center"/>
    </xf>
    <xf numFmtId="0" fontId="3" fillId="2" borderId="6" xfId="18">
      <alignment horizontal="center"/>
    </xf>
    <xf numFmtId="49" fontId="3" fillId="0" borderId="3" xfId="46" applyNumberFormat="1" applyProtection="1">
      <alignment horizontal="center" vertical="center"/>
    </xf>
    <xf numFmtId="49" fontId="3" fillId="0" borderId="3" xfId="46">
      <alignment horizontal="center" vertical="center"/>
    </xf>
    <xf numFmtId="0" fontId="3" fillId="0" borderId="7" xfId="30" applyNumberFormat="1" applyFill="1" applyProtection="1">
      <alignment horizontal="center" vertical="center" wrapText="1"/>
    </xf>
    <xf numFmtId="0" fontId="3" fillId="0" borderId="7" xfId="30" applyFill="1">
      <alignment horizontal="center" vertical="center" wrapText="1"/>
    </xf>
    <xf numFmtId="0" fontId="3" fillId="0" borderId="1" xfId="30" applyNumberFormat="1" applyFill="1" applyBorder="1" applyProtection="1">
      <alignment horizontal="center" vertical="center" wrapText="1"/>
    </xf>
    <xf numFmtId="0" fontId="3" fillId="0" borderId="2" xfId="30" applyNumberFormat="1" applyFill="1" applyBorder="1" applyProtection="1">
      <alignment horizontal="center" vertical="center" wrapText="1"/>
    </xf>
    <xf numFmtId="49" fontId="3" fillId="0" borderId="3" xfId="12" applyNumberFormat="1" applyProtection="1">
      <alignment horizontal="left" wrapText="1"/>
    </xf>
    <xf numFmtId="49" fontId="3" fillId="0" borderId="3" xfId="12">
      <alignment horizontal="left" wrapText="1"/>
    </xf>
    <xf numFmtId="0" fontId="1" fillId="0" borderId="7" xfId="28" applyNumberFormat="1" applyFill="1" applyProtection="1">
      <alignment horizontal="center" vertical="center"/>
    </xf>
    <xf numFmtId="0" fontId="1" fillId="0" borderId="7" xfId="28" applyFill="1">
      <alignment horizontal="center" vertical="center"/>
    </xf>
    <xf numFmtId="49" fontId="3" fillId="2" borderId="3" xfId="15" applyNumberFormat="1" applyProtection="1">
      <alignment horizontal="left"/>
    </xf>
    <xf numFmtId="49" fontId="3" fillId="2" borderId="3" xfId="15">
      <alignment horizontal="left"/>
    </xf>
    <xf numFmtId="0" fontId="3" fillId="0" borderId="8" xfId="29" applyNumberFormat="1" applyFill="1" applyProtection="1">
      <alignment horizontal="center" vertical="center" wrapText="1"/>
    </xf>
    <xf numFmtId="0" fontId="3" fillId="0" borderId="8" xfId="29" applyFill="1">
      <alignment horizontal="center" vertical="center" wrapText="1"/>
    </xf>
    <xf numFmtId="49" fontId="11" fillId="0" borderId="10" xfId="35" applyNumberFormat="1" applyFont="1" applyFill="1" applyBorder="1" applyAlignment="1" applyProtection="1">
      <alignment horizontal="center" vertical="center" wrapText="1"/>
    </xf>
    <xf numFmtId="49" fontId="3" fillId="0" borderId="8" xfId="35" applyNumberFormat="1" applyFill="1" applyBorder="1" applyAlignment="1" applyProtection="1">
      <alignment horizontal="center" vertical="center" wrapText="1"/>
    </xf>
    <xf numFmtId="49" fontId="11" fillId="0" borderId="10" xfId="36" applyNumberFormat="1" applyFont="1" applyFill="1" applyBorder="1" applyAlignment="1" applyProtection="1">
      <alignment horizontal="center" vertical="center" shrinkToFit="1"/>
    </xf>
    <xf numFmtId="49" fontId="3" fillId="0" borderId="5" xfId="36" applyNumberFormat="1" applyFill="1" applyBorder="1" applyAlignment="1" applyProtection="1">
      <alignment horizontal="center" vertical="center" shrinkToFit="1"/>
    </xf>
    <xf numFmtId="49" fontId="3" fillId="0" borderId="8" xfId="36" applyNumberFormat="1" applyFill="1" applyBorder="1" applyAlignment="1" applyProtection="1">
      <alignment horizontal="center" vertical="center" shrinkToFit="1"/>
    </xf>
    <xf numFmtId="49" fontId="3" fillId="0" borderId="10" xfId="35" applyNumberFormat="1" applyFill="1" applyBorder="1" applyProtection="1">
      <alignment horizontal="center" vertical="center" wrapText="1"/>
    </xf>
    <xf numFmtId="49" fontId="3" fillId="0" borderId="8" xfId="35" applyNumberFormat="1" applyFill="1" applyBorder="1" applyProtection="1">
      <alignment horizontal="center" vertical="center" wrapText="1"/>
    </xf>
    <xf numFmtId="1" fontId="9" fillId="4" borderId="8" xfId="34" applyNumberFormat="1" applyFont="1" applyFill="1" applyBorder="1" applyAlignment="1" applyProtection="1">
      <alignment horizontal="right" vertical="center" shrinkToFit="1"/>
    </xf>
    <xf numFmtId="49" fontId="11" fillId="0" borderId="7" xfId="84" applyNumberFormat="1" applyFont="1" applyFill="1" applyProtection="1">
      <alignment horizontal="center" vertical="center" shrinkToFit="1"/>
    </xf>
    <xf numFmtId="49" fontId="11" fillId="0" borderId="7" xfId="84" applyNumberFormat="1" applyFont="1" applyFill="1">
      <alignment horizontal="center" vertical="center" shrinkToFit="1"/>
    </xf>
    <xf numFmtId="49" fontId="11" fillId="0" borderId="8" xfId="35" applyNumberFormat="1" applyFont="1" applyFill="1" applyBorder="1" applyAlignment="1" applyProtection="1">
      <alignment horizontal="center" vertical="center" wrapText="1"/>
    </xf>
  </cellXfs>
  <cellStyles count="109">
    <cellStyle name="br" xfId="52"/>
    <cellStyle name="br 2" xfId="99"/>
    <cellStyle name="col" xfId="51"/>
    <cellStyle name="col 2" xfId="98"/>
    <cellStyle name="style0" xfId="53"/>
    <cellStyle name="style0 2" xfId="100"/>
    <cellStyle name="td" xfId="54"/>
    <cellStyle name="td 2" xfId="101"/>
    <cellStyle name="tr" xfId="50"/>
    <cellStyle name="tr 2" xfId="97"/>
    <cellStyle name="xl21" xfId="55"/>
    <cellStyle name="xl21 2" xfId="102"/>
    <cellStyle name="xl22" xfId="1"/>
    <cellStyle name="xl23" xfId="28"/>
    <cellStyle name="xl24" xfId="29"/>
    <cellStyle name="xl25" xfId="33"/>
    <cellStyle name="xl26" xfId="39"/>
    <cellStyle name="xl27" xfId="56"/>
    <cellStyle name="xl27 2" xfId="103"/>
    <cellStyle name="xl28" xfId="4"/>
    <cellStyle name="xl29" xfId="9"/>
    <cellStyle name="xl30" xfId="11"/>
    <cellStyle name="xl31" xfId="6"/>
    <cellStyle name="xl32" xfId="30"/>
    <cellStyle name="xl33" xfId="34"/>
    <cellStyle name="xl34" xfId="40"/>
    <cellStyle name="xl34 2" xfId="104"/>
    <cellStyle name="xl35" xfId="42"/>
    <cellStyle name="xl35 2" xfId="87"/>
    <cellStyle name="xl36" xfId="45"/>
    <cellStyle name="xl36 2" xfId="89"/>
    <cellStyle name="xl37" xfId="15"/>
    <cellStyle name="xl37 2" xfId="92"/>
    <cellStyle name="xl38" xfId="22"/>
    <cellStyle name="xl38 2" xfId="68"/>
    <cellStyle name="xl39" xfId="5"/>
    <cellStyle name="xl39 2" xfId="75"/>
    <cellStyle name="xl40" xfId="16"/>
    <cellStyle name="xl40 2" xfId="61"/>
    <cellStyle name="xl41" xfId="12"/>
    <cellStyle name="xl41 2" xfId="69"/>
    <cellStyle name="xl42" xfId="24"/>
    <cellStyle name="xl42 2" xfId="65"/>
    <cellStyle name="xl43" xfId="35"/>
    <cellStyle name="xl43 2" xfId="77"/>
    <cellStyle name="xl44" xfId="17"/>
    <cellStyle name="xl44 2" xfId="83"/>
    <cellStyle name="xl45" xfId="23"/>
    <cellStyle name="xl45 2" xfId="70"/>
    <cellStyle name="xl46" xfId="25"/>
    <cellStyle name="xl46 2" xfId="76"/>
    <cellStyle name="xl47" xfId="49"/>
    <cellStyle name="xl47 2" xfId="78"/>
    <cellStyle name="xl48" xfId="57"/>
    <cellStyle name="xl48 2" xfId="96"/>
    <cellStyle name="xl49" xfId="46"/>
    <cellStyle name="xl49 2" xfId="105"/>
    <cellStyle name="xl50" xfId="18"/>
    <cellStyle name="xl50 2" xfId="93"/>
    <cellStyle name="xl51" xfId="19"/>
    <cellStyle name="xl51 2" xfId="71"/>
    <cellStyle name="xl52" xfId="44"/>
    <cellStyle name="xl52 2" xfId="72"/>
    <cellStyle name="xl53" xfId="47"/>
    <cellStyle name="xl53 2" xfId="91"/>
    <cellStyle name="xl54" xfId="20"/>
    <cellStyle name="xl54 2" xfId="94"/>
    <cellStyle name="xl55" xfId="26"/>
    <cellStyle name="xl55 2" xfId="73"/>
    <cellStyle name="xl56" xfId="36"/>
    <cellStyle name="xl56 2" xfId="79"/>
    <cellStyle name="xl57" xfId="37"/>
    <cellStyle name="xl57 2" xfId="84"/>
    <cellStyle name="xl58" xfId="43"/>
    <cellStyle name="xl58 2" xfId="85"/>
    <cellStyle name="xl59" xfId="48"/>
    <cellStyle name="xl59 2" xfId="90"/>
    <cellStyle name="xl60" xfId="41"/>
    <cellStyle name="xl60 2" xfId="95"/>
    <cellStyle name="xl61" xfId="38"/>
    <cellStyle name="xl61 2" xfId="88"/>
    <cellStyle name="xl62" xfId="21"/>
    <cellStyle name="xl62 2" xfId="86"/>
    <cellStyle name="xl63" xfId="13"/>
    <cellStyle name="xl63 2" xfId="74"/>
    <cellStyle name="xl64" xfId="14"/>
    <cellStyle name="xl64 2" xfId="66"/>
    <cellStyle name="xl65" xfId="2"/>
    <cellStyle name="xl65 2" xfId="67"/>
    <cellStyle name="xl66" xfId="7"/>
    <cellStyle name="xl66 2" xfId="59"/>
    <cellStyle name="xl67" xfId="3"/>
    <cellStyle name="xl67 2" xfId="62"/>
    <cellStyle name="xl68" xfId="8"/>
    <cellStyle name="xl68 2" xfId="60"/>
    <cellStyle name="xl69" xfId="10"/>
    <cellStyle name="xl69 2" xfId="63"/>
    <cellStyle name="xl70" xfId="27"/>
    <cellStyle name="xl70 2" xfId="64"/>
    <cellStyle name="xl71" xfId="31"/>
    <cellStyle name="xl71 2" xfId="80"/>
    <cellStyle name="xl72" xfId="32"/>
    <cellStyle name="xl72 2" xfId="81"/>
    <cellStyle name="xl73" xfId="82"/>
    <cellStyle name="Обычный" xfId="0" builtinId="0"/>
    <cellStyle name="Обычный 2" xfId="58"/>
    <cellStyle name="Обычный 3" xfId="106"/>
    <cellStyle name="Обычный 4" xfId="108"/>
    <cellStyle name="Обычный 5" xfId="10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7"/>
  <sheetViews>
    <sheetView tabSelected="1" zoomScale="75" zoomScaleNormal="75" zoomScaleSheetLayoutView="70" zoomScalePageLayoutView="70" workbookViewId="0">
      <selection activeCell="A6" sqref="A6:E6"/>
    </sheetView>
  </sheetViews>
  <sheetFormatPr defaultRowHeight="15" x14ac:dyDescent="0.25"/>
  <cols>
    <col min="1" max="1" width="9.140625" style="1" customWidth="1"/>
    <col min="2" max="2" width="27.710937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6" width="14.7109375" style="1" customWidth="1"/>
    <col min="17" max="17" width="14.7109375" style="42" customWidth="1"/>
    <col min="18" max="18" width="15.7109375" style="1" customWidth="1"/>
    <col min="19" max="19" width="16.140625" style="1" customWidth="1"/>
    <col min="20" max="20" width="16.5703125" style="1" customWidth="1"/>
    <col min="21" max="21" width="9.140625" style="1" customWidth="1"/>
    <col min="22" max="16384" width="9.140625" style="1"/>
  </cols>
  <sheetData>
    <row r="1" spans="1:21" ht="50.45" customHeight="1" x14ac:dyDescent="0.25">
      <c r="A1" s="2"/>
      <c r="B1" s="90" t="s">
        <v>301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3"/>
      <c r="U1" s="2"/>
    </row>
    <row r="2" spans="1:21" ht="15" customHeight="1" x14ac:dyDescent="0.25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8"/>
      <c r="R2" s="6"/>
      <c r="S2" s="7"/>
      <c r="T2" s="8"/>
      <c r="U2" s="2"/>
    </row>
    <row r="3" spans="1:21" ht="19.899999999999999" customHeight="1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49"/>
      <c r="R3" s="9"/>
      <c r="S3" s="7"/>
      <c r="T3" s="10"/>
      <c r="U3" s="2"/>
    </row>
    <row r="4" spans="1:21" ht="19.350000000000001" customHeight="1" x14ac:dyDescent="0.25">
      <c r="A4" s="2"/>
      <c r="B4" s="4"/>
      <c r="C4" s="92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7"/>
      <c r="T4" s="8"/>
      <c r="U4" s="2"/>
    </row>
    <row r="5" spans="1:21" ht="26.25" customHeight="1" x14ac:dyDescent="0.25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50"/>
      <c r="R5" s="11"/>
      <c r="S5" s="7"/>
      <c r="T5" s="8"/>
      <c r="U5" s="2"/>
    </row>
    <row r="6" spans="1:21" ht="15.2" customHeight="1" x14ac:dyDescent="0.25">
      <c r="A6" s="106" t="s">
        <v>1</v>
      </c>
      <c r="B6" s="107"/>
      <c r="C6" s="107"/>
      <c r="D6" s="107"/>
      <c r="E6" s="107"/>
      <c r="F6" s="94" t="s">
        <v>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7"/>
      <c r="T6" s="8"/>
      <c r="U6" s="2"/>
    </row>
    <row r="7" spans="1:21" ht="15.2" customHeight="1" x14ac:dyDescent="0.25">
      <c r="A7" s="106" t="s">
        <v>3</v>
      </c>
      <c r="B7" s="107"/>
      <c r="C7" s="107"/>
      <c r="D7" s="107"/>
      <c r="E7" s="107"/>
      <c r="F7" s="96" t="s">
        <v>4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7"/>
      <c r="T7" s="8"/>
      <c r="U7" s="2"/>
    </row>
    <row r="8" spans="1:21" ht="18.75" customHeight="1" x14ac:dyDescent="0.25">
      <c r="A8" s="2"/>
      <c r="B8" s="110"/>
      <c r="C8" s="111"/>
      <c r="D8" s="13"/>
      <c r="E8" s="14"/>
      <c r="F8" s="98"/>
      <c r="G8" s="99"/>
      <c r="H8" s="99"/>
      <c r="I8" s="15"/>
      <c r="J8" s="16"/>
      <c r="K8" s="16"/>
      <c r="L8" s="16"/>
      <c r="M8" s="16"/>
      <c r="N8" s="16"/>
      <c r="O8" s="16"/>
      <c r="P8" s="17"/>
      <c r="Q8" s="51"/>
      <c r="R8" s="17"/>
      <c r="S8" s="7"/>
      <c r="T8" s="18"/>
      <c r="U8" s="2"/>
    </row>
    <row r="9" spans="1:21" ht="17.649999999999999" customHeight="1" x14ac:dyDescent="0.25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50"/>
      <c r="R9" s="11"/>
      <c r="S9" s="11"/>
      <c r="T9" s="3"/>
      <c r="U9" s="2"/>
    </row>
    <row r="10" spans="1:21" ht="19.899999999999999" customHeight="1" x14ac:dyDescent="0.25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52"/>
      <c r="R10" s="22"/>
      <c r="S10" s="22"/>
      <c r="T10" s="23" t="s">
        <v>5</v>
      </c>
      <c r="U10" s="2"/>
    </row>
    <row r="11" spans="1:21" s="36" customFormat="1" ht="87.2" customHeight="1" x14ac:dyDescent="0.25">
      <c r="A11" s="108" t="s">
        <v>6</v>
      </c>
      <c r="B11" s="112" t="s">
        <v>7</v>
      </c>
      <c r="C11" s="102" t="s">
        <v>8</v>
      </c>
      <c r="D11" s="103"/>
      <c r="E11" s="102" t="s">
        <v>9</v>
      </c>
      <c r="F11" s="103"/>
      <c r="G11" s="103"/>
      <c r="H11" s="103"/>
      <c r="I11" s="103"/>
      <c r="J11" s="103"/>
      <c r="K11" s="103"/>
      <c r="L11" s="102" t="s">
        <v>10</v>
      </c>
      <c r="M11" s="102" t="s">
        <v>11</v>
      </c>
      <c r="N11" s="102" t="s">
        <v>12</v>
      </c>
      <c r="O11" s="102" t="s">
        <v>302</v>
      </c>
      <c r="P11" s="104" t="s">
        <v>13</v>
      </c>
      <c r="Q11" s="102" t="s">
        <v>303</v>
      </c>
      <c r="R11" s="102" t="s">
        <v>14</v>
      </c>
      <c r="S11" s="103"/>
      <c r="T11" s="103"/>
      <c r="U11" s="35"/>
    </row>
    <row r="12" spans="1:21" s="36" customFormat="1" ht="76.5" customHeight="1" x14ac:dyDescent="0.25">
      <c r="A12" s="109"/>
      <c r="B12" s="11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5"/>
      <c r="Q12" s="103"/>
      <c r="R12" s="53" t="s">
        <v>304</v>
      </c>
      <c r="S12" s="53" t="s">
        <v>305</v>
      </c>
      <c r="T12" s="54" t="s">
        <v>306</v>
      </c>
      <c r="U12" s="35"/>
    </row>
    <row r="13" spans="1:21" s="36" customFormat="1" ht="15.4" customHeight="1" x14ac:dyDescent="0.25">
      <c r="A13" s="55">
        <v>1</v>
      </c>
      <c r="B13" s="53">
        <v>2</v>
      </c>
      <c r="C13" s="102">
        <v>3</v>
      </c>
      <c r="D13" s="103"/>
      <c r="E13" s="102">
        <v>4</v>
      </c>
      <c r="F13" s="103"/>
      <c r="G13" s="103"/>
      <c r="H13" s="103"/>
      <c r="I13" s="103"/>
      <c r="J13" s="103"/>
      <c r="K13" s="103"/>
      <c r="L13" s="53">
        <v>5</v>
      </c>
      <c r="M13" s="53">
        <v>6</v>
      </c>
      <c r="N13" s="53">
        <v>7</v>
      </c>
      <c r="O13" s="53">
        <v>8</v>
      </c>
      <c r="P13" s="53">
        <v>9</v>
      </c>
      <c r="Q13" s="53">
        <v>10</v>
      </c>
      <c r="R13" s="53">
        <v>11</v>
      </c>
      <c r="S13" s="53">
        <v>12</v>
      </c>
      <c r="T13" s="56">
        <v>13</v>
      </c>
      <c r="U13" s="35"/>
    </row>
    <row r="14" spans="1:21" s="36" customFormat="1" ht="41.25" customHeight="1" x14ac:dyDescent="0.25">
      <c r="A14" s="57">
        <v>1</v>
      </c>
      <c r="B14" s="37" t="s">
        <v>15</v>
      </c>
      <c r="C14" s="70" t="s">
        <v>16</v>
      </c>
      <c r="D14" s="71"/>
      <c r="E14" s="77" t="s">
        <v>17</v>
      </c>
      <c r="F14" s="78"/>
      <c r="G14" s="78"/>
      <c r="H14" s="78"/>
      <c r="I14" s="78"/>
      <c r="J14" s="78"/>
      <c r="K14" s="78"/>
      <c r="L14" s="38" t="s">
        <v>18</v>
      </c>
      <c r="M14" s="38" t="s">
        <v>19</v>
      </c>
      <c r="N14" s="45">
        <v>100</v>
      </c>
      <c r="O14" s="34">
        <v>156000</v>
      </c>
      <c r="P14" s="34">
        <v>310239.59999999998</v>
      </c>
      <c r="Q14" s="34">
        <v>250000</v>
      </c>
      <c r="R14" s="34">
        <v>303300</v>
      </c>
      <c r="S14" s="34">
        <v>315500</v>
      </c>
      <c r="T14" s="34">
        <v>328100</v>
      </c>
      <c r="U14" s="35"/>
    </row>
    <row r="15" spans="1:21" s="36" customFormat="1" ht="43.5" customHeight="1" x14ac:dyDescent="0.25">
      <c r="A15" s="57">
        <v>2</v>
      </c>
      <c r="B15" s="37" t="s">
        <v>20</v>
      </c>
      <c r="C15" s="70" t="s">
        <v>21</v>
      </c>
      <c r="D15" s="71"/>
      <c r="E15" s="77" t="s">
        <v>22</v>
      </c>
      <c r="F15" s="78"/>
      <c r="G15" s="78"/>
      <c r="H15" s="78"/>
      <c r="I15" s="78"/>
      <c r="J15" s="78"/>
      <c r="K15" s="78"/>
      <c r="L15" s="38" t="s">
        <v>23</v>
      </c>
      <c r="M15" s="38" t="s">
        <v>19</v>
      </c>
      <c r="N15" s="45">
        <v>101</v>
      </c>
      <c r="O15" s="34">
        <v>245000</v>
      </c>
      <c r="P15" s="34">
        <v>-566123.82999999996</v>
      </c>
      <c r="Q15" s="34">
        <v>0</v>
      </c>
      <c r="R15" s="34">
        <v>58300</v>
      </c>
      <c r="S15" s="34">
        <v>60700</v>
      </c>
      <c r="T15" s="34">
        <v>63000</v>
      </c>
      <c r="U15" s="35"/>
    </row>
    <row r="16" spans="1:21" s="36" customFormat="1" ht="43.5" customHeight="1" x14ac:dyDescent="0.25">
      <c r="A16" s="57">
        <v>3</v>
      </c>
      <c r="B16" s="37" t="s">
        <v>24</v>
      </c>
      <c r="C16" s="70" t="s">
        <v>25</v>
      </c>
      <c r="D16" s="71"/>
      <c r="E16" s="77" t="s">
        <v>26</v>
      </c>
      <c r="F16" s="78"/>
      <c r="G16" s="78"/>
      <c r="H16" s="78"/>
      <c r="I16" s="78"/>
      <c r="J16" s="78"/>
      <c r="K16" s="78"/>
      <c r="L16" s="38" t="s">
        <v>27</v>
      </c>
      <c r="M16" s="38" t="s">
        <v>19</v>
      </c>
      <c r="N16" s="45">
        <v>102</v>
      </c>
      <c r="O16" s="34">
        <v>1436700</v>
      </c>
      <c r="P16" s="34">
        <v>668232.87</v>
      </c>
      <c r="Q16" s="34">
        <v>750000</v>
      </c>
      <c r="R16" s="34">
        <v>910100</v>
      </c>
      <c r="S16" s="34">
        <v>946300</v>
      </c>
      <c r="T16" s="34">
        <v>984100</v>
      </c>
      <c r="U16" s="35" t="s">
        <v>310</v>
      </c>
    </row>
    <row r="17" spans="1:21" s="36" customFormat="1" ht="45" customHeight="1" x14ac:dyDescent="0.25">
      <c r="A17" s="57">
        <v>4</v>
      </c>
      <c r="B17" s="37" t="s">
        <v>28</v>
      </c>
      <c r="C17" s="70" t="s">
        <v>29</v>
      </c>
      <c r="D17" s="71"/>
      <c r="E17" s="77" t="s">
        <v>30</v>
      </c>
      <c r="F17" s="78"/>
      <c r="G17" s="78"/>
      <c r="H17" s="78"/>
      <c r="I17" s="78"/>
      <c r="J17" s="78"/>
      <c r="K17" s="78"/>
      <c r="L17" s="38" t="s">
        <v>31</v>
      </c>
      <c r="M17" s="38" t="s">
        <v>19</v>
      </c>
      <c r="N17" s="45">
        <v>103</v>
      </c>
      <c r="O17" s="34">
        <v>24900</v>
      </c>
      <c r="P17" s="34">
        <v>320931.95</v>
      </c>
      <c r="Q17" s="34">
        <v>370000</v>
      </c>
      <c r="R17" s="34">
        <v>448900</v>
      </c>
      <c r="S17" s="34">
        <v>466900</v>
      </c>
      <c r="T17" s="34">
        <v>485600</v>
      </c>
      <c r="U17" s="35"/>
    </row>
    <row r="18" spans="1:21" s="36" customFormat="1" ht="110.25" customHeight="1" x14ac:dyDescent="0.25">
      <c r="A18" s="57">
        <v>5</v>
      </c>
      <c r="B18" s="37" t="s">
        <v>32</v>
      </c>
      <c r="C18" s="70" t="s">
        <v>33</v>
      </c>
      <c r="D18" s="71"/>
      <c r="E18" s="77" t="s">
        <v>34</v>
      </c>
      <c r="F18" s="78"/>
      <c r="G18" s="78"/>
      <c r="H18" s="78"/>
      <c r="I18" s="78"/>
      <c r="J18" s="78"/>
      <c r="K18" s="78"/>
      <c r="L18" s="38" t="s">
        <v>35</v>
      </c>
      <c r="M18" s="38" t="s">
        <v>19</v>
      </c>
      <c r="N18" s="45">
        <v>104</v>
      </c>
      <c r="O18" s="34">
        <v>0</v>
      </c>
      <c r="P18" s="34">
        <v>1025960.47</v>
      </c>
      <c r="Q18" s="34">
        <v>1025960.47</v>
      </c>
      <c r="R18" s="34">
        <v>0</v>
      </c>
      <c r="S18" s="34">
        <v>0</v>
      </c>
      <c r="T18" s="34">
        <v>0</v>
      </c>
      <c r="U18" s="35"/>
    </row>
    <row r="19" spans="1:21" s="36" customFormat="1" ht="133.5" customHeight="1" x14ac:dyDescent="0.25">
      <c r="A19" s="57">
        <v>6</v>
      </c>
      <c r="B19" s="37" t="s">
        <v>36</v>
      </c>
      <c r="C19" s="70" t="s">
        <v>37</v>
      </c>
      <c r="D19" s="71"/>
      <c r="E19" s="77" t="s">
        <v>38</v>
      </c>
      <c r="F19" s="78"/>
      <c r="G19" s="78"/>
      <c r="H19" s="78"/>
      <c r="I19" s="78"/>
      <c r="J19" s="78"/>
      <c r="K19" s="78"/>
      <c r="L19" s="38" t="s">
        <v>39</v>
      </c>
      <c r="M19" s="38" t="s">
        <v>19</v>
      </c>
      <c r="N19" s="45">
        <v>105</v>
      </c>
      <c r="O19" s="34">
        <v>0</v>
      </c>
      <c r="P19" s="34">
        <v>3684805.72</v>
      </c>
      <c r="Q19" s="34">
        <v>3684805.72</v>
      </c>
      <c r="R19" s="34">
        <v>0</v>
      </c>
      <c r="S19" s="34">
        <v>0</v>
      </c>
      <c r="T19" s="34">
        <v>0</v>
      </c>
      <c r="U19" s="35"/>
    </row>
    <row r="20" spans="1:21" s="36" customFormat="1" ht="108" customHeight="1" x14ac:dyDescent="0.25">
      <c r="A20" s="57">
        <v>7</v>
      </c>
      <c r="B20" s="37" t="s">
        <v>40</v>
      </c>
      <c r="C20" s="70" t="s">
        <v>41</v>
      </c>
      <c r="D20" s="71"/>
      <c r="E20" s="77" t="s">
        <v>42</v>
      </c>
      <c r="F20" s="78"/>
      <c r="G20" s="78"/>
      <c r="H20" s="78"/>
      <c r="I20" s="78"/>
      <c r="J20" s="78"/>
      <c r="K20" s="78"/>
      <c r="L20" s="38" t="s">
        <v>43</v>
      </c>
      <c r="M20" s="38" t="s">
        <v>44</v>
      </c>
      <c r="N20" s="45">
        <v>106</v>
      </c>
      <c r="O20" s="34">
        <v>0</v>
      </c>
      <c r="P20" s="34">
        <v>24000</v>
      </c>
      <c r="Q20" s="34">
        <v>24000</v>
      </c>
      <c r="R20" s="34">
        <v>0</v>
      </c>
      <c r="S20" s="34">
        <v>0</v>
      </c>
      <c r="T20" s="34">
        <v>0</v>
      </c>
      <c r="U20" s="35"/>
    </row>
    <row r="21" spans="1:21" s="36" customFormat="1" ht="111.75" customHeight="1" x14ac:dyDescent="0.25">
      <c r="A21" s="57">
        <v>8</v>
      </c>
      <c r="B21" s="37" t="s">
        <v>45</v>
      </c>
      <c r="C21" s="70" t="s">
        <v>46</v>
      </c>
      <c r="D21" s="71"/>
      <c r="E21" s="77" t="s">
        <v>47</v>
      </c>
      <c r="F21" s="78"/>
      <c r="G21" s="78"/>
      <c r="H21" s="78"/>
      <c r="I21" s="78"/>
      <c r="J21" s="78"/>
      <c r="K21" s="78"/>
      <c r="L21" s="38" t="s">
        <v>48</v>
      </c>
      <c r="M21" s="38" t="s">
        <v>49</v>
      </c>
      <c r="N21" s="45">
        <v>107</v>
      </c>
      <c r="O21" s="34">
        <v>131348713.13</v>
      </c>
      <c r="P21" s="34">
        <v>87273320.75</v>
      </c>
      <c r="Q21" s="46">
        <v>122956800.33</v>
      </c>
      <c r="R21" s="46">
        <v>125747462.67</v>
      </c>
      <c r="S21" s="46">
        <v>132160500.59</v>
      </c>
      <c r="T21" s="46">
        <v>139297179.38999999</v>
      </c>
      <c r="U21" s="35"/>
    </row>
    <row r="22" spans="1:21" s="36" customFormat="1" ht="171.75" customHeight="1" x14ac:dyDescent="0.25">
      <c r="A22" s="57">
        <v>9</v>
      </c>
      <c r="B22" s="37" t="s">
        <v>50</v>
      </c>
      <c r="C22" s="70" t="s">
        <v>51</v>
      </c>
      <c r="D22" s="71"/>
      <c r="E22" s="77" t="s">
        <v>52</v>
      </c>
      <c r="F22" s="78"/>
      <c r="G22" s="78"/>
      <c r="H22" s="78"/>
      <c r="I22" s="78"/>
      <c r="J22" s="78"/>
      <c r="K22" s="78"/>
      <c r="L22" s="38" t="s">
        <v>53</v>
      </c>
      <c r="M22" s="38" t="s">
        <v>49</v>
      </c>
      <c r="N22" s="45">
        <v>108</v>
      </c>
      <c r="O22" s="34">
        <v>356286.87</v>
      </c>
      <c r="P22" s="34">
        <v>109867.66</v>
      </c>
      <c r="Q22" s="46">
        <v>154833.97</v>
      </c>
      <c r="R22" s="34">
        <v>340437.33</v>
      </c>
      <c r="S22" s="34">
        <v>357799.41</v>
      </c>
      <c r="T22" s="34">
        <v>377120.61</v>
      </c>
      <c r="U22" s="35"/>
    </row>
    <row r="23" spans="1:21" s="36" customFormat="1" ht="69.75" customHeight="1" x14ac:dyDescent="0.25">
      <c r="A23" s="57">
        <v>10</v>
      </c>
      <c r="B23" s="37" t="s">
        <v>54</v>
      </c>
      <c r="C23" s="70" t="s">
        <v>55</v>
      </c>
      <c r="D23" s="71"/>
      <c r="E23" s="77" t="s">
        <v>56</v>
      </c>
      <c r="F23" s="78"/>
      <c r="G23" s="78"/>
      <c r="H23" s="78"/>
      <c r="I23" s="78"/>
      <c r="J23" s="78"/>
      <c r="K23" s="78"/>
      <c r="L23" s="38" t="s">
        <v>57</v>
      </c>
      <c r="M23" s="38" t="s">
        <v>49</v>
      </c>
      <c r="N23" s="45">
        <v>109</v>
      </c>
      <c r="O23" s="34">
        <v>0</v>
      </c>
      <c r="P23" s="34">
        <v>186057.05</v>
      </c>
      <c r="Q23" s="46">
        <v>262045.7</v>
      </c>
      <c r="R23" s="34">
        <v>0</v>
      </c>
      <c r="S23" s="34">
        <v>0</v>
      </c>
      <c r="T23" s="34">
        <v>0</v>
      </c>
      <c r="U23" s="35"/>
    </row>
    <row r="24" spans="1:21" s="36" customFormat="1" ht="130.5" customHeight="1" x14ac:dyDescent="0.25">
      <c r="A24" s="57">
        <v>11</v>
      </c>
      <c r="B24" s="37" t="s">
        <v>58</v>
      </c>
      <c r="C24" s="70" t="s">
        <v>59</v>
      </c>
      <c r="D24" s="71"/>
      <c r="E24" s="77" t="s">
        <v>60</v>
      </c>
      <c r="F24" s="78"/>
      <c r="G24" s="78"/>
      <c r="H24" s="78"/>
      <c r="I24" s="78"/>
      <c r="J24" s="78"/>
      <c r="K24" s="78"/>
      <c r="L24" s="38" t="s">
        <v>61</v>
      </c>
      <c r="M24" s="38" t="s">
        <v>49</v>
      </c>
      <c r="N24" s="45">
        <v>110</v>
      </c>
      <c r="O24" s="34">
        <v>253100</v>
      </c>
      <c r="P24" s="34">
        <v>144626.4</v>
      </c>
      <c r="Q24" s="46">
        <v>209500</v>
      </c>
      <c r="R24" s="34">
        <v>217900</v>
      </c>
      <c r="S24" s="34">
        <v>217900</v>
      </c>
      <c r="T24" s="34">
        <v>217900</v>
      </c>
      <c r="U24" s="35"/>
    </row>
    <row r="25" spans="1:21" s="36" customFormat="1" ht="57" customHeight="1" x14ac:dyDescent="0.25">
      <c r="A25" s="57">
        <v>12</v>
      </c>
      <c r="B25" s="58" t="s">
        <v>315</v>
      </c>
      <c r="C25" s="114" t="s">
        <v>316</v>
      </c>
      <c r="D25" s="115"/>
      <c r="E25" s="122" t="s">
        <v>311</v>
      </c>
      <c r="F25" s="123"/>
      <c r="G25" s="123"/>
      <c r="H25" s="123"/>
      <c r="I25" s="123"/>
      <c r="J25" s="123"/>
      <c r="K25" s="123"/>
      <c r="L25" s="59" t="s">
        <v>313</v>
      </c>
      <c r="M25" s="38" t="s">
        <v>49</v>
      </c>
      <c r="N25" s="45">
        <v>111</v>
      </c>
      <c r="O25" s="34">
        <v>0</v>
      </c>
      <c r="P25" s="34">
        <v>0</v>
      </c>
      <c r="Q25" s="34">
        <v>0</v>
      </c>
      <c r="R25" s="46">
        <v>1113060</v>
      </c>
      <c r="S25" s="46">
        <v>1224360</v>
      </c>
      <c r="T25" s="46">
        <v>1346820</v>
      </c>
      <c r="U25" s="35"/>
    </row>
    <row r="26" spans="1:21" s="36" customFormat="1" ht="94.5" customHeight="1" x14ac:dyDescent="0.25">
      <c r="A26" s="57">
        <v>13</v>
      </c>
      <c r="B26" s="58" t="s">
        <v>318</v>
      </c>
      <c r="C26" s="114" t="s">
        <v>317</v>
      </c>
      <c r="D26" s="124"/>
      <c r="E26" s="122" t="s">
        <v>312</v>
      </c>
      <c r="F26" s="123"/>
      <c r="G26" s="123"/>
      <c r="H26" s="123"/>
      <c r="I26" s="123"/>
      <c r="J26" s="123"/>
      <c r="K26" s="123"/>
      <c r="L26" s="59" t="s">
        <v>314</v>
      </c>
      <c r="M26" s="38" t="s">
        <v>49</v>
      </c>
      <c r="N26" s="45">
        <v>112</v>
      </c>
      <c r="O26" s="34">
        <v>0</v>
      </c>
      <c r="P26" s="34">
        <v>0</v>
      </c>
      <c r="Q26" s="34">
        <v>0</v>
      </c>
      <c r="R26" s="34">
        <v>742040</v>
      </c>
      <c r="S26" s="46">
        <v>816240</v>
      </c>
      <c r="T26" s="34">
        <v>897880</v>
      </c>
      <c r="U26" s="35"/>
    </row>
    <row r="27" spans="1:21" s="36" customFormat="1" ht="27" customHeight="1" x14ac:dyDescent="0.25">
      <c r="A27" s="57">
        <v>14</v>
      </c>
      <c r="B27" s="37" t="s">
        <v>62</v>
      </c>
      <c r="C27" s="70" t="s">
        <v>63</v>
      </c>
      <c r="D27" s="71"/>
      <c r="E27" s="77" t="s">
        <v>64</v>
      </c>
      <c r="F27" s="78"/>
      <c r="G27" s="78"/>
      <c r="H27" s="78"/>
      <c r="I27" s="78"/>
      <c r="J27" s="78"/>
      <c r="K27" s="78"/>
      <c r="L27" s="38" t="s">
        <v>65</v>
      </c>
      <c r="M27" s="38" t="s">
        <v>49</v>
      </c>
      <c r="N27" s="45">
        <v>113</v>
      </c>
      <c r="O27" s="34">
        <v>5633800</v>
      </c>
      <c r="P27" s="34">
        <v>3871413.75</v>
      </c>
      <c r="Q27" s="34">
        <v>5359900</v>
      </c>
      <c r="R27" s="34">
        <v>1366900</v>
      </c>
      <c r="S27" s="34">
        <v>0</v>
      </c>
      <c r="T27" s="34">
        <v>0</v>
      </c>
      <c r="U27" s="35"/>
    </row>
    <row r="28" spans="1:21" s="36" customFormat="1" ht="54" customHeight="1" x14ac:dyDescent="0.25">
      <c r="A28" s="57">
        <v>15</v>
      </c>
      <c r="B28" s="37" t="s">
        <v>66</v>
      </c>
      <c r="C28" s="70" t="s">
        <v>67</v>
      </c>
      <c r="D28" s="71"/>
      <c r="E28" s="77" t="s">
        <v>68</v>
      </c>
      <c r="F28" s="78"/>
      <c r="G28" s="78"/>
      <c r="H28" s="78"/>
      <c r="I28" s="78"/>
      <c r="J28" s="78"/>
      <c r="K28" s="78"/>
      <c r="L28" s="38" t="s">
        <v>69</v>
      </c>
      <c r="M28" s="38" t="s">
        <v>49</v>
      </c>
      <c r="N28" s="45">
        <v>114</v>
      </c>
      <c r="O28" s="34">
        <v>0</v>
      </c>
      <c r="P28" s="34">
        <v>445.98</v>
      </c>
      <c r="Q28" s="34">
        <v>445.98</v>
      </c>
      <c r="R28" s="34">
        <v>0</v>
      </c>
      <c r="S28" s="34">
        <v>0</v>
      </c>
      <c r="T28" s="34">
        <v>0</v>
      </c>
      <c r="U28" s="35"/>
    </row>
    <row r="29" spans="1:21" s="36" customFormat="1" ht="25.7" customHeight="1" x14ac:dyDescent="0.25">
      <c r="A29" s="57">
        <v>16</v>
      </c>
      <c r="B29" s="37" t="s">
        <v>70</v>
      </c>
      <c r="C29" s="70" t="s">
        <v>71</v>
      </c>
      <c r="D29" s="71"/>
      <c r="E29" s="77" t="s">
        <v>72</v>
      </c>
      <c r="F29" s="78"/>
      <c r="G29" s="78"/>
      <c r="H29" s="78"/>
      <c r="I29" s="78"/>
      <c r="J29" s="78"/>
      <c r="K29" s="78"/>
      <c r="L29" s="38" t="s">
        <v>73</v>
      </c>
      <c r="M29" s="38" t="s">
        <v>49</v>
      </c>
      <c r="N29" s="45">
        <v>115</v>
      </c>
      <c r="O29" s="34">
        <v>245100</v>
      </c>
      <c r="P29" s="34">
        <v>32656.55</v>
      </c>
      <c r="Q29" s="34">
        <v>245100</v>
      </c>
      <c r="R29" s="34">
        <v>96100</v>
      </c>
      <c r="S29" s="34">
        <v>101100</v>
      </c>
      <c r="T29" s="34">
        <v>107100</v>
      </c>
      <c r="U29" s="35"/>
    </row>
    <row r="30" spans="1:21" s="36" customFormat="1" ht="56.25" customHeight="1" x14ac:dyDescent="0.25">
      <c r="A30" s="57">
        <v>17</v>
      </c>
      <c r="B30" s="37" t="s">
        <v>74</v>
      </c>
      <c r="C30" s="70" t="s">
        <v>75</v>
      </c>
      <c r="D30" s="71"/>
      <c r="E30" s="77" t="s">
        <v>76</v>
      </c>
      <c r="F30" s="78"/>
      <c r="G30" s="78"/>
      <c r="H30" s="78"/>
      <c r="I30" s="78"/>
      <c r="J30" s="78"/>
      <c r="K30" s="78"/>
      <c r="L30" s="38" t="s">
        <v>77</v>
      </c>
      <c r="M30" s="38" t="s">
        <v>49</v>
      </c>
      <c r="N30" s="45">
        <v>116</v>
      </c>
      <c r="O30" s="34">
        <v>860400</v>
      </c>
      <c r="P30" s="34">
        <v>625871.51</v>
      </c>
      <c r="Q30" s="34">
        <v>886240</v>
      </c>
      <c r="R30" s="34">
        <v>7655200</v>
      </c>
      <c r="S30" s="34">
        <v>7961400</v>
      </c>
      <c r="T30" s="34">
        <v>8279900</v>
      </c>
      <c r="U30" s="35"/>
    </row>
    <row r="31" spans="1:21" s="36" customFormat="1" ht="66" customHeight="1" x14ac:dyDescent="0.25">
      <c r="A31" s="57">
        <v>18</v>
      </c>
      <c r="B31" s="37" t="s">
        <v>78</v>
      </c>
      <c r="C31" s="70" t="s">
        <v>79</v>
      </c>
      <c r="D31" s="71"/>
      <c r="E31" s="77" t="s">
        <v>80</v>
      </c>
      <c r="F31" s="78"/>
      <c r="G31" s="78"/>
      <c r="H31" s="78"/>
      <c r="I31" s="78"/>
      <c r="J31" s="78"/>
      <c r="K31" s="78"/>
      <c r="L31" s="38" t="s">
        <v>81</v>
      </c>
      <c r="M31" s="38" t="s">
        <v>49</v>
      </c>
      <c r="N31" s="45">
        <v>117</v>
      </c>
      <c r="O31" s="34">
        <v>2654300</v>
      </c>
      <c r="P31" s="34">
        <v>2475223.9700000002</v>
      </c>
      <c r="Q31" s="34">
        <v>3139400</v>
      </c>
      <c r="R31" s="34">
        <v>3265000</v>
      </c>
      <c r="S31" s="34">
        <v>3395600</v>
      </c>
      <c r="T31" s="34">
        <v>3531400</v>
      </c>
      <c r="U31" s="35"/>
    </row>
    <row r="32" spans="1:21" s="36" customFormat="1" ht="93.75" customHeight="1" x14ac:dyDescent="0.25">
      <c r="A32" s="57">
        <v>19</v>
      </c>
      <c r="B32" s="37" t="s">
        <v>82</v>
      </c>
      <c r="C32" s="70" t="s">
        <v>83</v>
      </c>
      <c r="D32" s="71"/>
      <c r="E32" s="77" t="s">
        <v>84</v>
      </c>
      <c r="F32" s="78"/>
      <c r="G32" s="78"/>
      <c r="H32" s="78"/>
      <c r="I32" s="78"/>
      <c r="J32" s="78"/>
      <c r="K32" s="78"/>
      <c r="L32" s="38" t="s">
        <v>85</v>
      </c>
      <c r="M32" s="38" t="s">
        <v>49</v>
      </c>
      <c r="N32" s="45">
        <v>118</v>
      </c>
      <c r="O32" s="34">
        <v>0</v>
      </c>
      <c r="P32" s="34">
        <v>0.11</v>
      </c>
      <c r="Q32" s="34">
        <v>0.11</v>
      </c>
      <c r="R32" s="34">
        <v>0</v>
      </c>
      <c r="S32" s="34">
        <v>0</v>
      </c>
      <c r="T32" s="34">
        <v>0</v>
      </c>
      <c r="U32" s="35"/>
    </row>
    <row r="33" spans="1:21" s="36" customFormat="1" ht="118.5" customHeight="1" x14ac:dyDescent="0.25">
      <c r="A33" s="57">
        <v>20</v>
      </c>
      <c r="B33" s="37" t="s">
        <v>86</v>
      </c>
      <c r="C33" s="70" t="s">
        <v>87</v>
      </c>
      <c r="D33" s="71"/>
      <c r="E33" s="77" t="s">
        <v>88</v>
      </c>
      <c r="F33" s="78"/>
      <c r="G33" s="78"/>
      <c r="H33" s="78"/>
      <c r="I33" s="78"/>
      <c r="J33" s="78"/>
      <c r="K33" s="78"/>
      <c r="L33" s="38" t="s">
        <v>89</v>
      </c>
      <c r="M33" s="38" t="s">
        <v>49</v>
      </c>
      <c r="N33" s="45">
        <v>119</v>
      </c>
      <c r="O33" s="34">
        <v>0</v>
      </c>
      <c r="P33" s="34">
        <v>12937.67</v>
      </c>
      <c r="Q33" s="34">
        <v>23537.67</v>
      </c>
      <c r="R33" s="34">
        <v>0</v>
      </c>
      <c r="S33" s="34">
        <v>0</v>
      </c>
      <c r="T33" s="34">
        <v>0</v>
      </c>
      <c r="U33" s="35"/>
    </row>
    <row r="34" spans="1:21" s="36" customFormat="1" ht="107.25" customHeight="1" x14ac:dyDescent="0.25">
      <c r="A34" s="57">
        <v>21</v>
      </c>
      <c r="B34" s="37" t="s">
        <v>90</v>
      </c>
      <c r="C34" s="70" t="s">
        <v>91</v>
      </c>
      <c r="D34" s="71"/>
      <c r="E34" s="77" t="s">
        <v>92</v>
      </c>
      <c r="F34" s="78"/>
      <c r="G34" s="78"/>
      <c r="H34" s="78"/>
      <c r="I34" s="78"/>
      <c r="J34" s="78"/>
      <c r="K34" s="78"/>
      <c r="L34" s="38" t="s">
        <v>43</v>
      </c>
      <c r="M34" s="38" t="s">
        <v>93</v>
      </c>
      <c r="N34" s="45">
        <v>120</v>
      </c>
      <c r="O34" s="34">
        <v>0</v>
      </c>
      <c r="P34" s="34">
        <v>46977.85</v>
      </c>
      <c r="Q34" s="34">
        <v>50178.48</v>
      </c>
      <c r="R34" s="34">
        <v>0</v>
      </c>
      <c r="S34" s="34">
        <v>0</v>
      </c>
      <c r="T34" s="34">
        <v>0</v>
      </c>
      <c r="U34" s="35"/>
    </row>
    <row r="35" spans="1:21" s="36" customFormat="1" ht="104.25" customHeight="1" x14ac:dyDescent="0.25">
      <c r="A35" s="57">
        <v>22</v>
      </c>
      <c r="B35" s="37" t="s">
        <v>94</v>
      </c>
      <c r="C35" s="70" t="s">
        <v>95</v>
      </c>
      <c r="D35" s="71"/>
      <c r="E35" s="77" t="s">
        <v>96</v>
      </c>
      <c r="F35" s="78"/>
      <c r="G35" s="78"/>
      <c r="H35" s="78"/>
      <c r="I35" s="78"/>
      <c r="J35" s="78"/>
      <c r="K35" s="78"/>
      <c r="L35" s="38" t="s">
        <v>43</v>
      </c>
      <c r="M35" s="38" t="s">
        <v>97</v>
      </c>
      <c r="N35" s="45">
        <v>121</v>
      </c>
      <c r="O35" s="34">
        <v>0</v>
      </c>
      <c r="P35" s="34">
        <v>3000</v>
      </c>
      <c r="Q35" s="34">
        <v>3000</v>
      </c>
      <c r="R35" s="34">
        <v>0</v>
      </c>
      <c r="S35" s="34">
        <v>0</v>
      </c>
      <c r="T35" s="34">
        <v>0</v>
      </c>
      <c r="U35" s="35"/>
    </row>
    <row r="36" spans="1:21" s="36" customFormat="1" ht="104.25" customHeight="1" x14ac:dyDescent="0.25">
      <c r="A36" s="57">
        <v>23</v>
      </c>
      <c r="B36" s="58" t="s">
        <v>329</v>
      </c>
      <c r="C36" s="114" t="s">
        <v>330</v>
      </c>
      <c r="D36" s="115"/>
      <c r="E36" s="116" t="s">
        <v>326</v>
      </c>
      <c r="F36" s="117"/>
      <c r="G36" s="117"/>
      <c r="H36" s="117"/>
      <c r="I36" s="117"/>
      <c r="J36" s="117"/>
      <c r="K36" s="118"/>
      <c r="L36" s="60" t="s">
        <v>35</v>
      </c>
      <c r="M36" s="38" t="s">
        <v>327</v>
      </c>
      <c r="N36" s="45">
        <v>122</v>
      </c>
      <c r="O36" s="34">
        <v>0</v>
      </c>
      <c r="P36" s="34">
        <v>0</v>
      </c>
      <c r="Q36" s="34">
        <v>-19000</v>
      </c>
      <c r="R36" s="34">
        <v>0</v>
      </c>
      <c r="S36" s="34">
        <v>0</v>
      </c>
      <c r="T36" s="34">
        <v>0</v>
      </c>
      <c r="U36" s="35"/>
    </row>
    <row r="37" spans="1:21" s="36" customFormat="1" ht="123" customHeight="1" x14ac:dyDescent="0.25">
      <c r="A37" s="57">
        <v>24</v>
      </c>
      <c r="B37" s="37" t="s">
        <v>98</v>
      </c>
      <c r="C37" s="70" t="s">
        <v>99</v>
      </c>
      <c r="D37" s="71"/>
      <c r="E37" s="77" t="s">
        <v>100</v>
      </c>
      <c r="F37" s="78"/>
      <c r="G37" s="78"/>
      <c r="H37" s="78"/>
      <c r="I37" s="78"/>
      <c r="J37" s="78"/>
      <c r="K37" s="78"/>
      <c r="L37" s="38" t="s">
        <v>101</v>
      </c>
      <c r="M37" s="38" t="s">
        <v>102</v>
      </c>
      <c r="N37" s="45">
        <v>123</v>
      </c>
      <c r="O37" s="34">
        <v>0</v>
      </c>
      <c r="P37" s="34">
        <v>1253.6400000000001</v>
      </c>
      <c r="Q37" s="34">
        <v>1800</v>
      </c>
      <c r="R37" s="34">
        <v>1900</v>
      </c>
      <c r="S37" s="34">
        <v>1900</v>
      </c>
      <c r="T37" s="34">
        <v>1950</v>
      </c>
      <c r="U37" s="35"/>
    </row>
    <row r="38" spans="1:21" s="36" customFormat="1" ht="171" customHeight="1" x14ac:dyDescent="0.25">
      <c r="A38" s="57">
        <v>25</v>
      </c>
      <c r="B38" s="37" t="s">
        <v>103</v>
      </c>
      <c r="C38" s="70" t="s">
        <v>104</v>
      </c>
      <c r="D38" s="71"/>
      <c r="E38" s="77" t="s">
        <v>105</v>
      </c>
      <c r="F38" s="78"/>
      <c r="G38" s="78"/>
      <c r="H38" s="78"/>
      <c r="I38" s="78"/>
      <c r="J38" s="78"/>
      <c r="K38" s="78"/>
      <c r="L38" s="38" t="s">
        <v>106</v>
      </c>
      <c r="M38" s="38" t="s">
        <v>102</v>
      </c>
      <c r="N38" s="45">
        <v>124</v>
      </c>
      <c r="O38" s="34">
        <v>0</v>
      </c>
      <c r="P38" s="34">
        <v>4908.57</v>
      </c>
      <c r="Q38" s="34">
        <v>5973.04</v>
      </c>
      <c r="R38" s="34">
        <v>2800</v>
      </c>
      <c r="S38" s="34">
        <v>2900</v>
      </c>
      <c r="T38" s="34">
        <v>2950</v>
      </c>
      <c r="U38" s="35"/>
    </row>
    <row r="39" spans="1:21" s="36" customFormat="1" ht="123.75" customHeight="1" x14ac:dyDescent="0.25">
      <c r="A39" s="57">
        <v>26</v>
      </c>
      <c r="B39" s="37" t="s">
        <v>107</v>
      </c>
      <c r="C39" s="70" t="s">
        <v>108</v>
      </c>
      <c r="D39" s="71"/>
      <c r="E39" s="77" t="s">
        <v>109</v>
      </c>
      <c r="F39" s="78"/>
      <c r="G39" s="78"/>
      <c r="H39" s="78"/>
      <c r="I39" s="78"/>
      <c r="J39" s="78"/>
      <c r="K39" s="78"/>
      <c r="L39" s="38" t="s">
        <v>110</v>
      </c>
      <c r="M39" s="38" t="s">
        <v>102</v>
      </c>
      <c r="N39" s="45">
        <v>125</v>
      </c>
      <c r="O39" s="34">
        <v>0</v>
      </c>
      <c r="P39" s="34">
        <v>7001.34</v>
      </c>
      <c r="Q39" s="34">
        <v>12500</v>
      </c>
      <c r="R39" s="34">
        <v>13000</v>
      </c>
      <c r="S39" s="34">
        <v>13500</v>
      </c>
      <c r="T39" s="34">
        <v>14000</v>
      </c>
      <c r="U39" s="35"/>
    </row>
    <row r="40" spans="1:21" s="36" customFormat="1" ht="123" customHeight="1" x14ac:dyDescent="0.25">
      <c r="A40" s="57">
        <v>27</v>
      </c>
      <c r="B40" s="37" t="s">
        <v>111</v>
      </c>
      <c r="C40" s="70" t="s">
        <v>112</v>
      </c>
      <c r="D40" s="71"/>
      <c r="E40" s="77" t="s">
        <v>113</v>
      </c>
      <c r="F40" s="78"/>
      <c r="G40" s="78"/>
      <c r="H40" s="78"/>
      <c r="I40" s="78"/>
      <c r="J40" s="78"/>
      <c r="K40" s="78"/>
      <c r="L40" s="38" t="s">
        <v>114</v>
      </c>
      <c r="M40" s="38" t="s">
        <v>102</v>
      </c>
      <c r="N40" s="45">
        <v>126</v>
      </c>
      <c r="O40" s="34">
        <v>0</v>
      </c>
      <c r="P40" s="34">
        <v>1250</v>
      </c>
      <c r="Q40" s="34">
        <v>2000</v>
      </c>
      <c r="R40" s="34">
        <v>2100</v>
      </c>
      <c r="S40" s="34">
        <v>2200</v>
      </c>
      <c r="T40" s="34">
        <v>2300</v>
      </c>
      <c r="U40" s="35"/>
    </row>
    <row r="41" spans="1:21" s="36" customFormat="1" ht="147" customHeight="1" x14ac:dyDescent="0.25">
      <c r="A41" s="57">
        <v>28</v>
      </c>
      <c r="B41" s="37" t="s">
        <v>115</v>
      </c>
      <c r="C41" s="70" t="s">
        <v>116</v>
      </c>
      <c r="D41" s="71"/>
      <c r="E41" s="77" t="s">
        <v>117</v>
      </c>
      <c r="F41" s="78"/>
      <c r="G41" s="78"/>
      <c r="H41" s="78"/>
      <c r="I41" s="78"/>
      <c r="J41" s="78"/>
      <c r="K41" s="78"/>
      <c r="L41" s="38" t="s">
        <v>118</v>
      </c>
      <c r="M41" s="38" t="s">
        <v>102</v>
      </c>
      <c r="N41" s="45">
        <v>127</v>
      </c>
      <c r="O41" s="34">
        <v>0</v>
      </c>
      <c r="P41" s="34">
        <v>27026.71</v>
      </c>
      <c r="Q41" s="34">
        <v>29500</v>
      </c>
      <c r="R41" s="34">
        <v>30600</v>
      </c>
      <c r="S41" s="34">
        <v>31700</v>
      </c>
      <c r="T41" s="34">
        <v>32900</v>
      </c>
      <c r="U41" s="35"/>
    </row>
    <row r="42" spans="1:21" s="36" customFormat="1" ht="132.75" customHeight="1" x14ac:dyDescent="0.25">
      <c r="A42" s="57">
        <v>29</v>
      </c>
      <c r="B42" s="37" t="s">
        <v>119</v>
      </c>
      <c r="C42" s="70" t="s">
        <v>120</v>
      </c>
      <c r="D42" s="71"/>
      <c r="E42" s="77" t="s">
        <v>121</v>
      </c>
      <c r="F42" s="78"/>
      <c r="G42" s="78"/>
      <c r="H42" s="78"/>
      <c r="I42" s="78"/>
      <c r="J42" s="78"/>
      <c r="K42" s="78"/>
      <c r="L42" s="38" t="s">
        <v>39</v>
      </c>
      <c r="M42" s="38" t="s">
        <v>122</v>
      </c>
      <c r="N42" s="45">
        <v>128</v>
      </c>
      <c r="O42" s="34">
        <v>0</v>
      </c>
      <c r="P42" s="34">
        <v>841918.22</v>
      </c>
      <c r="Q42" s="34">
        <v>842041.32</v>
      </c>
      <c r="R42" s="34">
        <v>0</v>
      </c>
      <c r="S42" s="34">
        <v>0</v>
      </c>
      <c r="T42" s="34">
        <v>0</v>
      </c>
      <c r="U42" s="35"/>
    </row>
    <row r="43" spans="1:21" s="36" customFormat="1" ht="117.75" customHeight="1" x14ac:dyDescent="0.25">
      <c r="A43" s="57">
        <v>30</v>
      </c>
      <c r="B43" s="37" t="s">
        <v>123</v>
      </c>
      <c r="C43" s="70" t="s">
        <v>124</v>
      </c>
      <c r="D43" s="71"/>
      <c r="E43" s="77" t="s">
        <v>125</v>
      </c>
      <c r="F43" s="78"/>
      <c r="G43" s="78"/>
      <c r="H43" s="78"/>
      <c r="I43" s="78"/>
      <c r="J43" s="78"/>
      <c r="K43" s="78"/>
      <c r="L43" s="38" t="s">
        <v>126</v>
      </c>
      <c r="M43" s="38" t="s">
        <v>127</v>
      </c>
      <c r="N43" s="45">
        <v>129</v>
      </c>
      <c r="O43" s="34">
        <v>5300</v>
      </c>
      <c r="P43" s="34">
        <v>12500</v>
      </c>
      <c r="Q43" s="34">
        <v>25000</v>
      </c>
      <c r="R43" s="34">
        <v>5500</v>
      </c>
      <c r="S43" s="34">
        <v>5770</v>
      </c>
      <c r="T43" s="34">
        <v>6000</v>
      </c>
      <c r="U43" s="35"/>
    </row>
    <row r="44" spans="1:21" s="36" customFormat="1" ht="171" customHeight="1" x14ac:dyDescent="0.25">
      <c r="A44" s="57">
        <v>31</v>
      </c>
      <c r="B44" s="37" t="s">
        <v>128</v>
      </c>
      <c r="C44" s="70" t="s">
        <v>129</v>
      </c>
      <c r="D44" s="71"/>
      <c r="E44" s="77" t="s">
        <v>130</v>
      </c>
      <c r="F44" s="78"/>
      <c r="G44" s="78"/>
      <c r="H44" s="78"/>
      <c r="I44" s="78"/>
      <c r="J44" s="78"/>
      <c r="K44" s="78"/>
      <c r="L44" s="38" t="s">
        <v>131</v>
      </c>
      <c r="M44" s="38" t="s">
        <v>127</v>
      </c>
      <c r="N44" s="45">
        <v>130</v>
      </c>
      <c r="O44" s="34">
        <v>2800</v>
      </c>
      <c r="P44" s="34">
        <v>2500</v>
      </c>
      <c r="Q44" s="34">
        <v>2500</v>
      </c>
      <c r="R44" s="34">
        <v>4930</v>
      </c>
      <c r="S44" s="34">
        <v>5125</v>
      </c>
      <c r="T44" s="34">
        <v>5332</v>
      </c>
      <c r="U44" s="35"/>
    </row>
    <row r="45" spans="1:21" s="36" customFormat="1" ht="117.75" customHeight="1" x14ac:dyDescent="0.25">
      <c r="A45" s="57">
        <v>32</v>
      </c>
      <c r="B45" s="37" t="s">
        <v>132</v>
      </c>
      <c r="C45" s="70" t="s">
        <v>133</v>
      </c>
      <c r="D45" s="71"/>
      <c r="E45" s="77" t="s">
        <v>134</v>
      </c>
      <c r="F45" s="78"/>
      <c r="G45" s="78"/>
      <c r="H45" s="78"/>
      <c r="I45" s="78"/>
      <c r="J45" s="78"/>
      <c r="K45" s="78"/>
      <c r="L45" s="38" t="s">
        <v>135</v>
      </c>
      <c r="M45" s="38" t="s">
        <v>127</v>
      </c>
      <c r="N45" s="45">
        <v>131</v>
      </c>
      <c r="O45" s="34">
        <v>0</v>
      </c>
      <c r="P45" s="34">
        <v>2500</v>
      </c>
      <c r="Q45" s="34">
        <v>2500</v>
      </c>
      <c r="R45" s="34">
        <v>0</v>
      </c>
      <c r="S45" s="34">
        <v>0</v>
      </c>
      <c r="T45" s="34">
        <v>0</v>
      </c>
      <c r="U45" s="35"/>
    </row>
    <row r="46" spans="1:21" s="36" customFormat="1" ht="131.25" customHeight="1" x14ac:dyDescent="0.25">
      <c r="A46" s="57">
        <v>33</v>
      </c>
      <c r="B46" s="37" t="s">
        <v>136</v>
      </c>
      <c r="C46" s="70" t="s">
        <v>137</v>
      </c>
      <c r="D46" s="71"/>
      <c r="E46" s="77" t="s">
        <v>138</v>
      </c>
      <c r="F46" s="78"/>
      <c r="G46" s="78"/>
      <c r="H46" s="78"/>
      <c r="I46" s="78"/>
      <c r="J46" s="78"/>
      <c r="K46" s="78"/>
      <c r="L46" s="38" t="s">
        <v>139</v>
      </c>
      <c r="M46" s="38" t="s">
        <v>127</v>
      </c>
      <c r="N46" s="45">
        <v>132</v>
      </c>
      <c r="O46" s="34">
        <v>45500</v>
      </c>
      <c r="P46" s="34">
        <v>4000</v>
      </c>
      <c r="Q46" s="34">
        <v>6000</v>
      </c>
      <c r="R46" s="34">
        <v>2200</v>
      </c>
      <c r="S46" s="34">
        <v>2288</v>
      </c>
      <c r="T46" s="34">
        <v>2380</v>
      </c>
      <c r="U46" s="35"/>
    </row>
    <row r="47" spans="1:21" s="36" customFormat="1" ht="108" customHeight="1" x14ac:dyDescent="0.25">
      <c r="A47" s="57">
        <v>34</v>
      </c>
      <c r="B47" s="58" t="s">
        <v>331</v>
      </c>
      <c r="C47" s="114" t="s">
        <v>332</v>
      </c>
      <c r="D47" s="115"/>
      <c r="E47" s="116" t="s">
        <v>328</v>
      </c>
      <c r="F47" s="117"/>
      <c r="G47" s="117"/>
      <c r="H47" s="117"/>
      <c r="I47" s="117"/>
      <c r="J47" s="117"/>
      <c r="K47" s="118"/>
      <c r="L47" s="38" t="s">
        <v>309</v>
      </c>
      <c r="M47" s="38" t="s">
        <v>127</v>
      </c>
      <c r="N47" s="45">
        <v>133</v>
      </c>
      <c r="O47" s="34">
        <v>0</v>
      </c>
      <c r="P47" s="34">
        <v>0</v>
      </c>
      <c r="Q47" s="34">
        <v>6000</v>
      </c>
      <c r="R47" s="34">
        <v>1100</v>
      </c>
      <c r="S47" s="34">
        <v>1144</v>
      </c>
      <c r="T47" s="34">
        <v>1190</v>
      </c>
      <c r="U47" s="35"/>
    </row>
    <row r="48" spans="1:21" s="36" customFormat="1" ht="120.75" customHeight="1" x14ac:dyDescent="0.25">
      <c r="A48" s="57">
        <v>35</v>
      </c>
      <c r="B48" s="37" t="s">
        <v>140</v>
      </c>
      <c r="C48" s="70" t="s">
        <v>141</v>
      </c>
      <c r="D48" s="71"/>
      <c r="E48" s="77" t="s">
        <v>142</v>
      </c>
      <c r="F48" s="78"/>
      <c r="G48" s="78"/>
      <c r="H48" s="78"/>
      <c r="I48" s="78"/>
      <c r="J48" s="78"/>
      <c r="K48" s="78"/>
      <c r="L48" s="38" t="s">
        <v>143</v>
      </c>
      <c r="M48" s="38" t="s">
        <v>127</v>
      </c>
      <c r="N48" s="45">
        <v>134</v>
      </c>
      <c r="O48" s="34">
        <v>3200</v>
      </c>
      <c r="P48" s="34">
        <v>3500</v>
      </c>
      <c r="Q48" s="34">
        <v>3500</v>
      </c>
      <c r="R48" s="34">
        <v>0</v>
      </c>
      <c r="S48" s="34">
        <v>0</v>
      </c>
      <c r="T48" s="34">
        <v>0</v>
      </c>
      <c r="U48" s="35"/>
    </row>
    <row r="49" spans="1:21" s="36" customFormat="1" ht="144.75" customHeight="1" x14ac:dyDescent="0.25">
      <c r="A49" s="57">
        <v>36</v>
      </c>
      <c r="B49" s="37" t="s">
        <v>144</v>
      </c>
      <c r="C49" s="70" t="s">
        <v>145</v>
      </c>
      <c r="D49" s="71"/>
      <c r="E49" s="77" t="s">
        <v>146</v>
      </c>
      <c r="F49" s="78"/>
      <c r="G49" s="78"/>
      <c r="H49" s="78"/>
      <c r="I49" s="78"/>
      <c r="J49" s="78"/>
      <c r="K49" s="78"/>
      <c r="L49" s="38" t="s">
        <v>147</v>
      </c>
      <c r="M49" s="38" t="s">
        <v>127</v>
      </c>
      <c r="N49" s="45">
        <v>135</v>
      </c>
      <c r="O49" s="34">
        <v>21400</v>
      </c>
      <c r="P49" s="34">
        <v>0</v>
      </c>
      <c r="Q49" s="34">
        <v>15000</v>
      </c>
      <c r="R49" s="34">
        <v>45000</v>
      </c>
      <c r="S49" s="34">
        <v>46800</v>
      </c>
      <c r="T49" s="34">
        <v>48672</v>
      </c>
      <c r="U49" s="35"/>
    </row>
    <row r="50" spans="1:21" s="36" customFormat="1" ht="173.25" customHeight="1" x14ac:dyDescent="0.25">
      <c r="A50" s="57">
        <v>37</v>
      </c>
      <c r="B50" s="37" t="s">
        <v>148</v>
      </c>
      <c r="C50" s="70" t="s">
        <v>149</v>
      </c>
      <c r="D50" s="71"/>
      <c r="E50" s="77" t="s">
        <v>150</v>
      </c>
      <c r="F50" s="78"/>
      <c r="G50" s="78"/>
      <c r="H50" s="78"/>
      <c r="I50" s="78"/>
      <c r="J50" s="78"/>
      <c r="K50" s="78"/>
      <c r="L50" s="38" t="s">
        <v>151</v>
      </c>
      <c r="M50" s="38" t="s">
        <v>127</v>
      </c>
      <c r="N50" s="45">
        <v>136</v>
      </c>
      <c r="O50" s="34">
        <v>11700</v>
      </c>
      <c r="P50" s="34">
        <v>6050</v>
      </c>
      <c r="Q50" s="34">
        <v>7100</v>
      </c>
      <c r="R50" s="34">
        <v>2970</v>
      </c>
      <c r="S50" s="34">
        <v>3089</v>
      </c>
      <c r="T50" s="34">
        <v>3212</v>
      </c>
      <c r="U50" s="35"/>
    </row>
    <row r="51" spans="1:21" s="36" customFormat="1" ht="132.75" customHeight="1" x14ac:dyDescent="0.25">
      <c r="A51" s="57">
        <v>38</v>
      </c>
      <c r="B51" s="37" t="s">
        <v>152</v>
      </c>
      <c r="C51" s="70" t="s">
        <v>153</v>
      </c>
      <c r="D51" s="71"/>
      <c r="E51" s="77" t="s">
        <v>154</v>
      </c>
      <c r="F51" s="78"/>
      <c r="G51" s="78"/>
      <c r="H51" s="78"/>
      <c r="I51" s="78"/>
      <c r="J51" s="78"/>
      <c r="K51" s="78"/>
      <c r="L51" s="38" t="s">
        <v>155</v>
      </c>
      <c r="M51" s="38" t="s">
        <v>127</v>
      </c>
      <c r="N51" s="45">
        <v>137</v>
      </c>
      <c r="O51" s="34">
        <v>6900</v>
      </c>
      <c r="P51" s="34">
        <v>0</v>
      </c>
      <c r="Q51" s="34">
        <v>0</v>
      </c>
      <c r="R51" s="34">
        <v>700</v>
      </c>
      <c r="S51" s="34">
        <v>728</v>
      </c>
      <c r="T51" s="34">
        <v>757</v>
      </c>
      <c r="U51" s="35"/>
    </row>
    <row r="52" spans="1:21" s="36" customFormat="1" ht="117.75" customHeight="1" x14ac:dyDescent="0.25">
      <c r="A52" s="57">
        <v>39</v>
      </c>
      <c r="B52" s="37" t="s">
        <v>156</v>
      </c>
      <c r="C52" s="70" t="s">
        <v>157</v>
      </c>
      <c r="D52" s="71"/>
      <c r="E52" s="77" t="s">
        <v>158</v>
      </c>
      <c r="F52" s="78"/>
      <c r="G52" s="78"/>
      <c r="H52" s="78"/>
      <c r="I52" s="78"/>
      <c r="J52" s="78"/>
      <c r="K52" s="78"/>
      <c r="L52" s="38" t="s">
        <v>159</v>
      </c>
      <c r="M52" s="38" t="s">
        <v>127</v>
      </c>
      <c r="N52" s="45">
        <v>138</v>
      </c>
      <c r="O52" s="34">
        <v>33300</v>
      </c>
      <c r="P52" s="34">
        <v>20500</v>
      </c>
      <c r="Q52" s="34">
        <v>27500</v>
      </c>
      <c r="R52" s="34">
        <v>11400</v>
      </c>
      <c r="S52" s="34">
        <v>11856</v>
      </c>
      <c r="T52" s="34">
        <v>12330</v>
      </c>
      <c r="U52" s="35"/>
    </row>
    <row r="53" spans="1:21" s="36" customFormat="1" ht="144" customHeight="1" x14ac:dyDescent="0.25">
      <c r="A53" s="57">
        <v>40</v>
      </c>
      <c r="B53" s="37" t="s">
        <v>160</v>
      </c>
      <c r="C53" s="70" t="s">
        <v>161</v>
      </c>
      <c r="D53" s="71"/>
      <c r="E53" s="77" t="s">
        <v>162</v>
      </c>
      <c r="F53" s="78"/>
      <c r="G53" s="78"/>
      <c r="H53" s="78"/>
      <c r="I53" s="78"/>
      <c r="J53" s="78"/>
      <c r="K53" s="78"/>
      <c r="L53" s="38" t="s">
        <v>163</v>
      </c>
      <c r="M53" s="38" t="s">
        <v>127</v>
      </c>
      <c r="N53" s="45">
        <v>139</v>
      </c>
      <c r="O53" s="34">
        <v>227200</v>
      </c>
      <c r="P53" s="34">
        <v>28300</v>
      </c>
      <c r="Q53" s="34">
        <v>35500</v>
      </c>
      <c r="R53" s="34">
        <v>31600</v>
      </c>
      <c r="S53" s="34">
        <v>32800</v>
      </c>
      <c r="T53" s="34">
        <v>34127</v>
      </c>
      <c r="U53" s="35"/>
    </row>
    <row r="54" spans="1:21" s="36" customFormat="1" ht="51.2" customHeight="1" x14ac:dyDescent="0.25">
      <c r="A54" s="57">
        <v>41</v>
      </c>
      <c r="B54" s="37" t="s">
        <v>169</v>
      </c>
      <c r="C54" s="70" t="s">
        <v>170</v>
      </c>
      <c r="D54" s="71"/>
      <c r="E54" s="77" t="s">
        <v>171</v>
      </c>
      <c r="F54" s="78"/>
      <c r="G54" s="78"/>
      <c r="H54" s="78"/>
      <c r="I54" s="78"/>
      <c r="J54" s="78"/>
      <c r="K54" s="78"/>
      <c r="L54" s="38" t="s">
        <v>172</v>
      </c>
      <c r="M54" s="38" t="s">
        <v>173</v>
      </c>
      <c r="N54" s="45">
        <v>140</v>
      </c>
      <c r="O54" s="34">
        <v>10000</v>
      </c>
      <c r="P54" s="34">
        <v>0</v>
      </c>
      <c r="Q54" s="34">
        <v>10000</v>
      </c>
      <c r="R54" s="34">
        <v>10000</v>
      </c>
      <c r="S54" s="34">
        <v>10000</v>
      </c>
      <c r="T54" s="34">
        <v>10000</v>
      </c>
      <c r="U54" s="35"/>
    </row>
    <row r="55" spans="1:21" s="36" customFormat="1" ht="105" customHeight="1" x14ac:dyDescent="0.25">
      <c r="A55" s="57">
        <v>42</v>
      </c>
      <c r="B55" s="37" t="s">
        <v>174</v>
      </c>
      <c r="C55" s="70" t="s">
        <v>175</v>
      </c>
      <c r="D55" s="71"/>
      <c r="E55" s="77" t="s">
        <v>176</v>
      </c>
      <c r="F55" s="78"/>
      <c r="G55" s="78"/>
      <c r="H55" s="78"/>
      <c r="I55" s="78"/>
      <c r="J55" s="78"/>
      <c r="K55" s="78"/>
      <c r="L55" s="38" t="s">
        <v>177</v>
      </c>
      <c r="M55" s="38" t="s">
        <v>173</v>
      </c>
      <c r="N55" s="45">
        <v>141</v>
      </c>
      <c r="O55" s="34">
        <v>1260000</v>
      </c>
      <c r="P55" s="34">
        <v>779622.52</v>
      </c>
      <c r="Q55" s="34">
        <v>1260000</v>
      </c>
      <c r="R55" s="34">
        <v>1310000</v>
      </c>
      <c r="S55" s="34">
        <v>1362000</v>
      </c>
      <c r="T55" s="34">
        <v>1416000</v>
      </c>
      <c r="U55" s="35"/>
    </row>
    <row r="56" spans="1:21" s="36" customFormat="1" ht="118.5" customHeight="1" x14ac:dyDescent="0.25">
      <c r="A56" s="57">
        <v>43</v>
      </c>
      <c r="B56" s="37" t="s">
        <v>178</v>
      </c>
      <c r="C56" s="70" t="s">
        <v>179</v>
      </c>
      <c r="D56" s="71"/>
      <c r="E56" s="77" t="s">
        <v>180</v>
      </c>
      <c r="F56" s="78"/>
      <c r="G56" s="78"/>
      <c r="H56" s="78"/>
      <c r="I56" s="78"/>
      <c r="J56" s="78"/>
      <c r="K56" s="78"/>
      <c r="L56" s="38" t="s">
        <v>181</v>
      </c>
      <c r="M56" s="38" t="s">
        <v>173</v>
      </c>
      <c r="N56" s="45">
        <v>142</v>
      </c>
      <c r="O56" s="34">
        <v>913300</v>
      </c>
      <c r="P56" s="34">
        <v>542875.16</v>
      </c>
      <c r="Q56" s="34">
        <v>913300</v>
      </c>
      <c r="R56" s="34">
        <v>949800</v>
      </c>
      <c r="S56" s="34">
        <v>987800</v>
      </c>
      <c r="T56" s="34">
        <v>1027300</v>
      </c>
      <c r="U56" s="35"/>
    </row>
    <row r="57" spans="1:21" s="36" customFormat="1" ht="117" customHeight="1" x14ac:dyDescent="0.25">
      <c r="A57" s="57">
        <v>44</v>
      </c>
      <c r="B57" s="37" t="s">
        <v>287</v>
      </c>
      <c r="C57" s="70" t="s">
        <v>288</v>
      </c>
      <c r="D57" s="71"/>
      <c r="E57" s="77" t="s">
        <v>289</v>
      </c>
      <c r="F57" s="78"/>
      <c r="G57" s="78"/>
      <c r="H57" s="78"/>
      <c r="I57" s="78"/>
      <c r="J57" s="78"/>
      <c r="K57" s="78"/>
      <c r="L57" s="38" t="s">
        <v>181</v>
      </c>
      <c r="M57" s="38" t="s">
        <v>290</v>
      </c>
      <c r="N57" s="45">
        <v>143</v>
      </c>
      <c r="O57" s="34">
        <v>2400000</v>
      </c>
      <c r="P57" s="34">
        <v>703683.32</v>
      </c>
      <c r="Q57" s="34">
        <v>2306204</v>
      </c>
      <c r="R57" s="34">
        <v>2400000</v>
      </c>
      <c r="S57" s="34">
        <v>2400000</v>
      </c>
      <c r="T57" s="34">
        <v>2400000</v>
      </c>
      <c r="U57" s="35"/>
    </row>
    <row r="58" spans="1:21" s="36" customFormat="1" ht="66" customHeight="1" x14ac:dyDescent="0.25">
      <c r="A58" s="57">
        <v>45</v>
      </c>
      <c r="B58" s="37" t="s">
        <v>182</v>
      </c>
      <c r="C58" s="65" t="s">
        <v>183</v>
      </c>
      <c r="D58" s="66"/>
      <c r="E58" s="67" t="s">
        <v>184</v>
      </c>
      <c r="F58" s="68"/>
      <c r="G58" s="68"/>
      <c r="H58" s="68"/>
      <c r="I58" s="68"/>
      <c r="J58" s="68"/>
      <c r="K58" s="69"/>
      <c r="L58" s="38" t="s">
        <v>185</v>
      </c>
      <c r="M58" s="38" t="s">
        <v>173</v>
      </c>
      <c r="N58" s="45">
        <v>144</v>
      </c>
      <c r="O58" s="34">
        <v>755000</v>
      </c>
      <c r="P58" s="34">
        <v>687126.21</v>
      </c>
      <c r="Q58" s="34">
        <v>845000</v>
      </c>
      <c r="R58" s="34">
        <v>785000</v>
      </c>
      <c r="S58" s="34">
        <v>816000</v>
      </c>
      <c r="T58" s="34">
        <v>849000</v>
      </c>
      <c r="U58" s="35"/>
    </row>
    <row r="59" spans="1:21" s="36" customFormat="1" ht="54" customHeight="1" x14ac:dyDescent="0.25">
      <c r="A59" s="57">
        <v>46</v>
      </c>
      <c r="B59" s="37" t="s">
        <v>186</v>
      </c>
      <c r="C59" s="65" t="s">
        <v>187</v>
      </c>
      <c r="D59" s="66"/>
      <c r="E59" s="67" t="s">
        <v>188</v>
      </c>
      <c r="F59" s="68"/>
      <c r="G59" s="68"/>
      <c r="H59" s="68"/>
      <c r="I59" s="68"/>
      <c r="J59" s="68"/>
      <c r="K59" s="69"/>
      <c r="L59" s="38" t="s">
        <v>189</v>
      </c>
      <c r="M59" s="38" t="s">
        <v>173</v>
      </c>
      <c r="N59" s="45">
        <v>145</v>
      </c>
      <c r="O59" s="34">
        <v>151200</v>
      </c>
      <c r="P59" s="34">
        <v>148928.34</v>
      </c>
      <c r="Q59" s="34">
        <v>188296.22</v>
      </c>
      <c r="R59" s="34">
        <v>157300</v>
      </c>
      <c r="S59" s="34">
        <v>163500</v>
      </c>
      <c r="T59" s="34">
        <v>170100</v>
      </c>
      <c r="U59" s="35"/>
    </row>
    <row r="60" spans="1:21" s="36" customFormat="1" ht="54.75" customHeight="1" x14ac:dyDescent="0.25">
      <c r="A60" s="57">
        <v>47</v>
      </c>
      <c r="B60" s="37" t="s">
        <v>190</v>
      </c>
      <c r="C60" s="65" t="s">
        <v>191</v>
      </c>
      <c r="D60" s="66"/>
      <c r="E60" s="67" t="s">
        <v>192</v>
      </c>
      <c r="F60" s="68"/>
      <c r="G60" s="68"/>
      <c r="H60" s="68"/>
      <c r="I60" s="68"/>
      <c r="J60" s="68"/>
      <c r="K60" s="69"/>
      <c r="L60" s="38" t="s">
        <v>193</v>
      </c>
      <c r="M60" s="38" t="s">
        <v>173</v>
      </c>
      <c r="N60" s="45">
        <v>146</v>
      </c>
      <c r="O60" s="34">
        <v>0</v>
      </c>
      <c r="P60" s="34">
        <v>28260.59</v>
      </c>
      <c r="Q60" s="34">
        <v>28260.59</v>
      </c>
      <c r="R60" s="34">
        <v>0</v>
      </c>
      <c r="S60" s="34">
        <v>0</v>
      </c>
      <c r="T60" s="34">
        <v>0</v>
      </c>
      <c r="U60" s="35"/>
    </row>
    <row r="61" spans="1:21" s="36" customFormat="1" ht="54.75" customHeight="1" x14ac:dyDescent="0.25">
      <c r="A61" s="57">
        <v>48</v>
      </c>
      <c r="B61" s="37" t="s">
        <v>255</v>
      </c>
      <c r="C61" s="70" t="s">
        <v>256</v>
      </c>
      <c r="D61" s="71"/>
      <c r="E61" s="77" t="s">
        <v>257</v>
      </c>
      <c r="F61" s="78"/>
      <c r="G61" s="78"/>
      <c r="H61" s="78"/>
      <c r="I61" s="78"/>
      <c r="J61" s="78"/>
      <c r="K61" s="78"/>
      <c r="L61" s="38" t="s">
        <v>193</v>
      </c>
      <c r="M61" s="38" t="s">
        <v>258</v>
      </c>
      <c r="N61" s="45">
        <v>147</v>
      </c>
      <c r="O61" s="34">
        <v>0</v>
      </c>
      <c r="P61" s="34">
        <v>444938.62</v>
      </c>
      <c r="Q61" s="34">
        <v>445417.05</v>
      </c>
      <c r="R61" s="34">
        <v>0</v>
      </c>
      <c r="S61" s="34">
        <v>0</v>
      </c>
      <c r="T61" s="34">
        <v>0</v>
      </c>
      <c r="U61" s="35"/>
    </row>
    <row r="62" spans="1:21" s="36" customFormat="1" ht="130.5" customHeight="1" x14ac:dyDescent="0.25">
      <c r="A62" s="57">
        <v>49</v>
      </c>
      <c r="B62" s="37" t="s">
        <v>194</v>
      </c>
      <c r="C62" s="65" t="s">
        <v>195</v>
      </c>
      <c r="D62" s="66"/>
      <c r="E62" s="67" t="s">
        <v>196</v>
      </c>
      <c r="F62" s="68"/>
      <c r="G62" s="68"/>
      <c r="H62" s="68"/>
      <c r="I62" s="68"/>
      <c r="J62" s="68"/>
      <c r="K62" s="69"/>
      <c r="L62" s="38" t="s">
        <v>197</v>
      </c>
      <c r="M62" s="38" t="s">
        <v>173</v>
      </c>
      <c r="N62" s="45">
        <v>148</v>
      </c>
      <c r="O62" s="34">
        <v>955000</v>
      </c>
      <c r="P62" s="34">
        <v>357656.47</v>
      </c>
      <c r="Q62" s="34">
        <v>416450</v>
      </c>
      <c r="R62" s="34">
        <v>406500</v>
      </c>
      <c r="S62" s="34">
        <v>422800</v>
      </c>
      <c r="T62" s="34">
        <v>439700</v>
      </c>
      <c r="U62" s="35"/>
    </row>
    <row r="63" spans="1:21" s="36" customFormat="1" ht="76.7" customHeight="1" x14ac:dyDescent="0.25">
      <c r="A63" s="57">
        <v>50</v>
      </c>
      <c r="B63" s="37" t="s">
        <v>198</v>
      </c>
      <c r="C63" s="65" t="s">
        <v>199</v>
      </c>
      <c r="D63" s="66"/>
      <c r="E63" s="67" t="s">
        <v>200</v>
      </c>
      <c r="F63" s="68"/>
      <c r="G63" s="68"/>
      <c r="H63" s="68"/>
      <c r="I63" s="68"/>
      <c r="J63" s="68"/>
      <c r="K63" s="69"/>
      <c r="L63" s="38" t="s">
        <v>201</v>
      </c>
      <c r="M63" s="38" t="s">
        <v>173</v>
      </c>
      <c r="N63" s="45">
        <v>149</v>
      </c>
      <c r="O63" s="34">
        <v>200000</v>
      </c>
      <c r="P63" s="34">
        <v>470455.65</v>
      </c>
      <c r="Q63" s="34">
        <v>550000</v>
      </c>
      <c r="R63" s="34">
        <v>208000</v>
      </c>
      <c r="S63" s="34">
        <v>216000</v>
      </c>
      <c r="T63" s="34">
        <v>224600</v>
      </c>
      <c r="U63" s="35"/>
    </row>
    <row r="64" spans="1:21" s="36" customFormat="1" ht="63.95" customHeight="1" x14ac:dyDescent="0.25">
      <c r="A64" s="57">
        <v>51</v>
      </c>
      <c r="B64" s="37" t="s">
        <v>202</v>
      </c>
      <c r="C64" s="65" t="s">
        <v>203</v>
      </c>
      <c r="D64" s="66"/>
      <c r="E64" s="67" t="s">
        <v>204</v>
      </c>
      <c r="F64" s="68"/>
      <c r="G64" s="68"/>
      <c r="H64" s="68"/>
      <c r="I64" s="68"/>
      <c r="J64" s="68"/>
      <c r="K64" s="69"/>
      <c r="L64" s="38" t="s">
        <v>205</v>
      </c>
      <c r="M64" s="38" t="s">
        <v>173</v>
      </c>
      <c r="N64" s="45">
        <v>150</v>
      </c>
      <c r="O64" s="34">
        <v>104900</v>
      </c>
      <c r="P64" s="34">
        <v>235594.44</v>
      </c>
      <c r="Q64" s="34">
        <v>250000</v>
      </c>
      <c r="R64" s="34">
        <v>109100</v>
      </c>
      <c r="S64" s="34">
        <v>113500</v>
      </c>
      <c r="T64" s="34">
        <v>118000</v>
      </c>
      <c r="U64" s="35"/>
    </row>
    <row r="65" spans="1:21" s="36" customFormat="1" ht="66" customHeight="1" x14ac:dyDescent="0.25">
      <c r="A65" s="57">
        <v>52</v>
      </c>
      <c r="B65" s="37" t="s">
        <v>291</v>
      </c>
      <c r="C65" s="65" t="s">
        <v>292</v>
      </c>
      <c r="D65" s="66"/>
      <c r="E65" s="67" t="s">
        <v>293</v>
      </c>
      <c r="F65" s="68"/>
      <c r="G65" s="68"/>
      <c r="H65" s="68"/>
      <c r="I65" s="68"/>
      <c r="J65" s="68"/>
      <c r="K65" s="69"/>
      <c r="L65" s="38" t="s">
        <v>205</v>
      </c>
      <c r="M65" s="38" t="s">
        <v>290</v>
      </c>
      <c r="N65" s="45">
        <v>151</v>
      </c>
      <c r="O65" s="34">
        <v>0</v>
      </c>
      <c r="P65" s="34">
        <v>276394.42</v>
      </c>
      <c r="Q65" s="34">
        <v>279255</v>
      </c>
      <c r="R65" s="34">
        <v>0</v>
      </c>
      <c r="S65" s="34">
        <v>0</v>
      </c>
      <c r="T65" s="34">
        <v>0</v>
      </c>
      <c r="U65" s="35"/>
    </row>
    <row r="66" spans="1:21" s="36" customFormat="1" ht="76.7" customHeight="1" x14ac:dyDescent="0.25">
      <c r="A66" s="57">
        <v>53</v>
      </c>
      <c r="B66" s="37" t="s">
        <v>206</v>
      </c>
      <c r="C66" s="65" t="s">
        <v>207</v>
      </c>
      <c r="D66" s="66"/>
      <c r="E66" s="67" t="s">
        <v>208</v>
      </c>
      <c r="F66" s="68"/>
      <c r="G66" s="68"/>
      <c r="H66" s="68"/>
      <c r="I66" s="68"/>
      <c r="J66" s="68"/>
      <c r="K66" s="69"/>
      <c r="L66" s="38" t="s">
        <v>209</v>
      </c>
      <c r="M66" s="38" t="s">
        <v>173</v>
      </c>
      <c r="N66" s="45">
        <v>152</v>
      </c>
      <c r="O66" s="34">
        <v>0</v>
      </c>
      <c r="P66" s="34">
        <v>26651.18</v>
      </c>
      <c r="Q66" s="34">
        <v>26651.18</v>
      </c>
      <c r="R66" s="34">
        <v>0</v>
      </c>
      <c r="S66" s="34">
        <v>0</v>
      </c>
      <c r="T66" s="34">
        <v>0</v>
      </c>
      <c r="U66" s="35"/>
    </row>
    <row r="67" spans="1:21" s="36" customFormat="1" ht="94.5" customHeight="1" x14ac:dyDescent="0.25">
      <c r="A67" s="57">
        <v>54</v>
      </c>
      <c r="B67" s="37" t="s">
        <v>210</v>
      </c>
      <c r="C67" s="65" t="s">
        <v>211</v>
      </c>
      <c r="D67" s="66"/>
      <c r="E67" s="67" t="s">
        <v>212</v>
      </c>
      <c r="F67" s="68"/>
      <c r="G67" s="68"/>
      <c r="H67" s="68"/>
      <c r="I67" s="68"/>
      <c r="J67" s="68"/>
      <c r="K67" s="69"/>
      <c r="L67" s="38" t="s">
        <v>213</v>
      </c>
      <c r="M67" s="38" t="s">
        <v>173</v>
      </c>
      <c r="N67" s="45">
        <v>153</v>
      </c>
      <c r="O67" s="34">
        <v>36300</v>
      </c>
      <c r="P67" s="34">
        <v>15.61</v>
      </c>
      <c r="Q67" s="34">
        <v>36300</v>
      </c>
      <c r="R67" s="34">
        <v>37800</v>
      </c>
      <c r="S67" s="34">
        <v>38200</v>
      </c>
      <c r="T67" s="34">
        <v>39700</v>
      </c>
      <c r="U67" s="35"/>
    </row>
    <row r="68" spans="1:21" s="36" customFormat="1" ht="27" customHeight="1" x14ac:dyDescent="0.25">
      <c r="A68" s="62">
        <v>55</v>
      </c>
      <c r="B68" s="87" t="s">
        <v>307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121"/>
      <c r="N68" s="44">
        <v>154</v>
      </c>
      <c r="O68" s="39">
        <f>SUM(O14:O67)</f>
        <v>150357300</v>
      </c>
      <c r="P68" s="39">
        <f t="shared" ref="P68:T68" si="0">SUM(P14:P67)</f>
        <v>105915857.03999999</v>
      </c>
      <c r="Q68" s="39">
        <f t="shared" si="0"/>
        <v>147956296.82999998</v>
      </c>
      <c r="R68" s="39">
        <f t="shared" si="0"/>
        <v>148794000</v>
      </c>
      <c r="S68" s="39">
        <f t="shared" si="0"/>
        <v>154715900</v>
      </c>
      <c r="T68" s="39">
        <f t="shared" si="0"/>
        <v>162778600</v>
      </c>
      <c r="U68" s="35"/>
    </row>
    <row r="69" spans="1:21" s="36" customFormat="1" ht="94.5" customHeight="1" x14ac:dyDescent="0.25">
      <c r="A69" s="57">
        <v>56</v>
      </c>
      <c r="B69" s="37" t="s">
        <v>164</v>
      </c>
      <c r="C69" s="70" t="s">
        <v>165</v>
      </c>
      <c r="D69" s="71"/>
      <c r="E69" s="77" t="s">
        <v>166</v>
      </c>
      <c r="F69" s="78"/>
      <c r="G69" s="78"/>
      <c r="H69" s="78"/>
      <c r="I69" s="78"/>
      <c r="J69" s="78"/>
      <c r="K69" s="78"/>
      <c r="L69" s="38" t="s">
        <v>167</v>
      </c>
      <c r="M69" s="38" t="s">
        <v>168</v>
      </c>
      <c r="N69" s="45">
        <v>155</v>
      </c>
      <c r="O69" s="34">
        <v>109800</v>
      </c>
      <c r="P69" s="34">
        <v>96900</v>
      </c>
      <c r="Q69" s="34">
        <v>109800</v>
      </c>
      <c r="R69" s="34">
        <v>111900</v>
      </c>
      <c r="S69" s="34">
        <v>0</v>
      </c>
      <c r="T69" s="34">
        <v>0</v>
      </c>
      <c r="U69" s="35"/>
    </row>
    <row r="70" spans="1:21" s="36" customFormat="1" ht="68.25" customHeight="1" x14ac:dyDescent="0.25">
      <c r="A70" s="57">
        <v>57</v>
      </c>
      <c r="B70" s="37" t="s">
        <v>214</v>
      </c>
      <c r="C70" s="65" t="s">
        <v>215</v>
      </c>
      <c r="D70" s="66"/>
      <c r="E70" s="67" t="s">
        <v>216</v>
      </c>
      <c r="F70" s="68"/>
      <c r="G70" s="68"/>
      <c r="H70" s="68"/>
      <c r="I70" s="68"/>
      <c r="J70" s="68"/>
      <c r="K70" s="69"/>
      <c r="L70" s="38" t="s">
        <v>217</v>
      </c>
      <c r="M70" s="38" t="s">
        <v>173</v>
      </c>
      <c r="N70" s="45">
        <v>156</v>
      </c>
      <c r="O70" s="34">
        <v>1814400</v>
      </c>
      <c r="P70" s="34">
        <v>1814400</v>
      </c>
      <c r="Q70" s="34">
        <v>1814400</v>
      </c>
      <c r="R70" s="61">
        <v>1119921.75</v>
      </c>
      <c r="S70" s="34">
        <v>1040399.86</v>
      </c>
      <c r="T70" s="34">
        <v>893896.29</v>
      </c>
      <c r="U70" s="35"/>
    </row>
    <row r="71" spans="1:21" s="36" customFormat="1" ht="68.25" customHeight="1" x14ac:dyDescent="0.25">
      <c r="A71" s="57">
        <v>58</v>
      </c>
      <c r="B71" s="58" t="s">
        <v>323</v>
      </c>
      <c r="C71" s="72">
        <v>60009066614000</v>
      </c>
      <c r="D71" s="73"/>
      <c r="E71" s="116" t="s">
        <v>320</v>
      </c>
      <c r="F71" s="117"/>
      <c r="G71" s="117"/>
      <c r="H71" s="117"/>
      <c r="I71" s="117"/>
      <c r="J71" s="117"/>
      <c r="K71" s="118"/>
      <c r="L71" s="38" t="s">
        <v>270</v>
      </c>
      <c r="M71" s="38" t="s">
        <v>173</v>
      </c>
      <c r="N71" s="45">
        <v>157</v>
      </c>
      <c r="O71" s="34">
        <v>0</v>
      </c>
      <c r="P71" s="34">
        <v>0</v>
      </c>
      <c r="Q71" s="34">
        <v>0</v>
      </c>
      <c r="R71" s="61">
        <v>1074707.9099999999</v>
      </c>
      <c r="S71" s="34">
        <v>0</v>
      </c>
      <c r="T71" s="34">
        <v>0</v>
      </c>
      <c r="U71" s="35"/>
    </row>
    <row r="72" spans="1:21" s="36" customFormat="1" ht="68.25" customHeight="1" x14ac:dyDescent="0.25">
      <c r="A72" s="57">
        <v>59</v>
      </c>
      <c r="B72" s="37" t="s">
        <v>218</v>
      </c>
      <c r="C72" s="119" t="s">
        <v>219</v>
      </c>
      <c r="D72" s="120"/>
      <c r="E72" s="67" t="s">
        <v>220</v>
      </c>
      <c r="F72" s="68"/>
      <c r="G72" s="68"/>
      <c r="H72" s="68"/>
      <c r="I72" s="68"/>
      <c r="J72" s="68"/>
      <c r="K72" s="69"/>
      <c r="L72" s="38" t="s">
        <v>221</v>
      </c>
      <c r="M72" s="38" t="s">
        <v>173</v>
      </c>
      <c r="N72" s="45">
        <v>158</v>
      </c>
      <c r="O72" s="34">
        <f>418000+417600+3705000</f>
        <v>4540600</v>
      </c>
      <c r="P72" s="34">
        <v>4342600</v>
      </c>
      <c r="Q72" s="34">
        <v>4540600</v>
      </c>
      <c r="R72" s="34">
        <f>426300+425900+5928000</f>
        <v>6780200</v>
      </c>
      <c r="S72" s="34">
        <f>412500+412400</f>
        <v>824900</v>
      </c>
      <c r="T72" s="34">
        <f>428900+429000</f>
        <v>857900</v>
      </c>
      <c r="U72" s="35"/>
    </row>
    <row r="73" spans="1:21" s="36" customFormat="1" ht="92.25" customHeight="1" x14ac:dyDescent="0.25">
      <c r="A73" s="57">
        <v>60</v>
      </c>
      <c r="B73" s="37" t="s">
        <v>222</v>
      </c>
      <c r="C73" s="65" t="s">
        <v>223</v>
      </c>
      <c r="D73" s="66"/>
      <c r="E73" s="67" t="s">
        <v>224</v>
      </c>
      <c r="F73" s="68"/>
      <c r="G73" s="68"/>
      <c r="H73" s="68"/>
      <c r="I73" s="68"/>
      <c r="J73" s="68"/>
      <c r="K73" s="69"/>
      <c r="L73" s="38" t="s">
        <v>225</v>
      </c>
      <c r="M73" s="38" t="s">
        <v>173</v>
      </c>
      <c r="N73" s="45">
        <v>159</v>
      </c>
      <c r="O73" s="34">
        <v>741000</v>
      </c>
      <c r="P73" s="34">
        <v>741000</v>
      </c>
      <c r="Q73" s="34">
        <v>741000</v>
      </c>
      <c r="R73" s="61" t="s">
        <v>319</v>
      </c>
      <c r="S73" s="34">
        <v>0</v>
      </c>
      <c r="T73" s="34">
        <v>0</v>
      </c>
      <c r="U73" s="35"/>
    </row>
    <row r="74" spans="1:21" s="36" customFormat="1" ht="92.25" customHeight="1" x14ac:dyDescent="0.25">
      <c r="A74" s="57">
        <v>61</v>
      </c>
      <c r="B74" s="37" t="s">
        <v>226</v>
      </c>
      <c r="C74" s="65" t="s">
        <v>227</v>
      </c>
      <c r="D74" s="66"/>
      <c r="E74" s="67" t="s">
        <v>228</v>
      </c>
      <c r="F74" s="68"/>
      <c r="G74" s="68"/>
      <c r="H74" s="68"/>
      <c r="I74" s="68"/>
      <c r="J74" s="68"/>
      <c r="K74" s="69"/>
      <c r="L74" s="38" t="s">
        <v>229</v>
      </c>
      <c r="M74" s="38" t="s">
        <v>173</v>
      </c>
      <c r="N74" s="45">
        <v>160</v>
      </c>
      <c r="O74" s="34">
        <v>2800</v>
      </c>
      <c r="P74" s="34">
        <v>0</v>
      </c>
      <c r="Q74" s="34">
        <v>2800</v>
      </c>
      <c r="R74" s="34">
        <v>2700</v>
      </c>
      <c r="S74" s="34">
        <v>16500</v>
      </c>
      <c r="T74" s="34">
        <v>1200</v>
      </c>
      <c r="U74" s="35"/>
    </row>
    <row r="75" spans="1:21" s="36" customFormat="1" ht="52.5" customHeight="1" x14ac:dyDescent="0.25">
      <c r="A75" s="57">
        <v>62</v>
      </c>
      <c r="B75" s="37" t="s">
        <v>230</v>
      </c>
      <c r="C75" s="65" t="s">
        <v>231</v>
      </c>
      <c r="D75" s="66"/>
      <c r="E75" s="67" t="s">
        <v>232</v>
      </c>
      <c r="F75" s="68"/>
      <c r="G75" s="68"/>
      <c r="H75" s="68"/>
      <c r="I75" s="68"/>
      <c r="J75" s="68"/>
      <c r="K75" s="69"/>
      <c r="L75" s="38" t="s">
        <v>233</v>
      </c>
      <c r="M75" s="38" t="s">
        <v>173</v>
      </c>
      <c r="N75" s="45">
        <v>161</v>
      </c>
      <c r="O75" s="34">
        <v>1541880</v>
      </c>
      <c r="P75" s="34">
        <v>1076129.3</v>
      </c>
      <c r="Q75" s="34">
        <v>1582550</v>
      </c>
      <c r="R75" s="34">
        <v>1491360</v>
      </c>
      <c r="S75" s="34">
        <v>1506270</v>
      </c>
      <c r="T75" s="34">
        <v>1477860</v>
      </c>
      <c r="U75" s="35"/>
    </row>
    <row r="76" spans="1:21" s="36" customFormat="1" ht="96" customHeight="1" x14ac:dyDescent="0.25">
      <c r="A76" s="57">
        <v>63</v>
      </c>
      <c r="B76" s="37" t="s">
        <v>234</v>
      </c>
      <c r="C76" s="65" t="s">
        <v>235</v>
      </c>
      <c r="D76" s="66"/>
      <c r="E76" s="67" t="s">
        <v>236</v>
      </c>
      <c r="F76" s="68"/>
      <c r="G76" s="68"/>
      <c r="H76" s="68"/>
      <c r="I76" s="68"/>
      <c r="J76" s="68"/>
      <c r="K76" s="69"/>
      <c r="L76" s="38" t="s">
        <v>167</v>
      </c>
      <c r="M76" s="38" t="s">
        <v>173</v>
      </c>
      <c r="N76" s="45">
        <v>162</v>
      </c>
      <c r="O76" s="34">
        <v>1622500</v>
      </c>
      <c r="P76" s="34">
        <v>949800</v>
      </c>
      <c r="Q76" s="34">
        <v>1622500</v>
      </c>
      <c r="R76" s="34">
        <f>298000+100000+1180000</f>
        <v>1578000</v>
      </c>
      <c r="S76" s="34">
        <v>252000</v>
      </c>
      <c r="T76" s="34">
        <v>201600</v>
      </c>
      <c r="U76" s="35"/>
    </row>
    <row r="77" spans="1:21" s="36" customFormat="1" ht="84" customHeight="1" x14ac:dyDescent="0.25">
      <c r="A77" s="57">
        <v>64</v>
      </c>
      <c r="B77" s="37" t="s">
        <v>241</v>
      </c>
      <c r="C77" s="65" t="s">
        <v>242</v>
      </c>
      <c r="D77" s="66"/>
      <c r="E77" s="67" t="s">
        <v>243</v>
      </c>
      <c r="F77" s="68"/>
      <c r="G77" s="68"/>
      <c r="H77" s="68"/>
      <c r="I77" s="68"/>
      <c r="J77" s="68"/>
      <c r="K77" s="69"/>
      <c r="L77" s="38" t="s">
        <v>244</v>
      </c>
      <c r="M77" s="38" t="s">
        <v>2</v>
      </c>
      <c r="N77" s="45">
        <v>163</v>
      </c>
      <c r="O77" s="34">
        <v>87466000</v>
      </c>
      <c r="P77" s="34">
        <v>65599200</v>
      </c>
      <c r="Q77" s="34">
        <v>87466000</v>
      </c>
      <c r="R77" s="34">
        <v>80307000</v>
      </c>
      <c r="S77" s="34">
        <v>75550000</v>
      </c>
      <c r="T77" s="34">
        <v>58289000</v>
      </c>
      <c r="U77" s="35"/>
    </row>
    <row r="78" spans="1:21" s="36" customFormat="1" ht="63.95" customHeight="1" x14ac:dyDescent="0.25">
      <c r="A78" s="57">
        <v>65</v>
      </c>
      <c r="B78" s="37" t="s">
        <v>245</v>
      </c>
      <c r="C78" s="65" t="s">
        <v>246</v>
      </c>
      <c r="D78" s="66"/>
      <c r="E78" s="67" t="s">
        <v>247</v>
      </c>
      <c r="F78" s="68"/>
      <c r="G78" s="68"/>
      <c r="H78" s="68"/>
      <c r="I78" s="68"/>
      <c r="J78" s="68"/>
      <c r="K78" s="69"/>
      <c r="L78" s="38" t="s">
        <v>248</v>
      </c>
      <c r="M78" s="38" t="s">
        <v>2</v>
      </c>
      <c r="N78" s="45">
        <v>164</v>
      </c>
      <c r="O78" s="34">
        <v>77785000</v>
      </c>
      <c r="P78" s="34">
        <v>55044500</v>
      </c>
      <c r="Q78" s="34">
        <v>77785000</v>
      </c>
      <c r="R78" s="34">
        <v>90973000</v>
      </c>
      <c r="S78" s="34">
        <v>0</v>
      </c>
      <c r="T78" s="34">
        <v>0</v>
      </c>
      <c r="U78" s="35"/>
    </row>
    <row r="79" spans="1:21" s="36" customFormat="1" ht="80.25" customHeight="1" x14ac:dyDescent="0.25">
      <c r="A79" s="57">
        <v>66</v>
      </c>
      <c r="B79" s="37" t="s">
        <v>249</v>
      </c>
      <c r="C79" s="70" t="s">
        <v>250</v>
      </c>
      <c r="D79" s="71"/>
      <c r="E79" s="77" t="s">
        <v>251</v>
      </c>
      <c r="F79" s="78"/>
      <c r="G79" s="78"/>
      <c r="H79" s="78"/>
      <c r="I79" s="78"/>
      <c r="J79" s="78"/>
      <c r="K79" s="78"/>
      <c r="L79" s="38" t="s">
        <v>221</v>
      </c>
      <c r="M79" s="38" t="s">
        <v>2</v>
      </c>
      <c r="N79" s="45">
        <v>165</v>
      </c>
      <c r="O79" s="34">
        <v>2394100</v>
      </c>
      <c r="P79" s="34">
        <v>1795500</v>
      </c>
      <c r="Q79" s="34">
        <v>2394100</v>
      </c>
      <c r="R79" s="34">
        <v>2509600</v>
      </c>
      <c r="S79" s="34">
        <v>2171500</v>
      </c>
      <c r="T79" s="34">
        <v>2171700</v>
      </c>
      <c r="U79" s="35"/>
    </row>
    <row r="80" spans="1:21" s="36" customFormat="1" ht="95.25" customHeight="1" x14ac:dyDescent="0.25">
      <c r="A80" s="57">
        <v>67</v>
      </c>
      <c r="B80" s="37" t="s">
        <v>252</v>
      </c>
      <c r="C80" s="70" t="s">
        <v>253</v>
      </c>
      <c r="D80" s="71"/>
      <c r="E80" s="77" t="s">
        <v>254</v>
      </c>
      <c r="F80" s="78"/>
      <c r="G80" s="78"/>
      <c r="H80" s="78"/>
      <c r="I80" s="78"/>
      <c r="J80" s="78"/>
      <c r="K80" s="78"/>
      <c r="L80" s="38" t="s">
        <v>167</v>
      </c>
      <c r="M80" s="38" t="s">
        <v>2</v>
      </c>
      <c r="N80" s="45">
        <v>166</v>
      </c>
      <c r="O80" s="34">
        <v>309900</v>
      </c>
      <c r="P80" s="34">
        <v>309900</v>
      </c>
      <c r="Q80" s="34">
        <v>309900</v>
      </c>
      <c r="R80" s="34">
        <v>313400</v>
      </c>
      <c r="S80" s="34">
        <v>0</v>
      </c>
      <c r="T80" s="34">
        <v>0</v>
      </c>
      <c r="U80" s="35"/>
    </row>
    <row r="81" spans="1:21" s="36" customFormat="1" ht="96" customHeight="1" x14ac:dyDescent="0.25">
      <c r="A81" s="57">
        <v>68</v>
      </c>
      <c r="B81" s="37" t="s">
        <v>259</v>
      </c>
      <c r="C81" s="70" t="s">
        <v>260</v>
      </c>
      <c r="D81" s="71"/>
      <c r="E81" s="77" t="s">
        <v>261</v>
      </c>
      <c r="F81" s="78"/>
      <c r="G81" s="78"/>
      <c r="H81" s="78"/>
      <c r="I81" s="78"/>
      <c r="J81" s="78"/>
      <c r="K81" s="78"/>
      <c r="L81" s="38" t="s">
        <v>262</v>
      </c>
      <c r="M81" s="38" t="s">
        <v>258</v>
      </c>
      <c r="N81" s="45">
        <v>167</v>
      </c>
      <c r="O81" s="34">
        <v>1700000</v>
      </c>
      <c r="P81" s="34">
        <v>1700000</v>
      </c>
      <c r="Q81" s="34">
        <v>1700000</v>
      </c>
      <c r="R81" s="34">
        <v>0</v>
      </c>
      <c r="S81" s="34">
        <v>0</v>
      </c>
      <c r="T81" s="34">
        <v>0</v>
      </c>
      <c r="U81" s="35"/>
    </row>
    <row r="82" spans="1:21" s="36" customFormat="1" ht="94.5" customHeight="1" x14ac:dyDescent="0.25">
      <c r="A82" s="57">
        <v>69</v>
      </c>
      <c r="B82" s="37" t="s">
        <v>263</v>
      </c>
      <c r="C82" s="70" t="s">
        <v>264</v>
      </c>
      <c r="D82" s="71"/>
      <c r="E82" s="77" t="s">
        <v>265</v>
      </c>
      <c r="F82" s="78"/>
      <c r="G82" s="78"/>
      <c r="H82" s="78"/>
      <c r="I82" s="78"/>
      <c r="J82" s="78"/>
      <c r="K82" s="78"/>
      <c r="L82" s="38" t="s">
        <v>266</v>
      </c>
      <c r="M82" s="38" t="s">
        <v>258</v>
      </c>
      <c r="N82" s="45">
        <v>168</v>
      </c>
      <c r="O82" s="34">
        <v>481538</v>
      </c>
      <c r="P82" s="34">
        <v>96625.79</v>
      </c>
      <c r="Q82" s="34">
        <v>481538</v>
      </c>
      <c r="R82" s="34">
        <v>9321632.1699999999</v>
      </c>
      <c r="S82" s="34">
        <v>0</v>
      </c>
      <c r="T82" s="34">
        <v>0</v>
      </c>
      <c r="U82" s="35"/>
    </row>
    <row r="83" spans="1:21" s="36" customFormat="1" ht="67.5" customHeight="1" x14ac:dyDescent="0.25">
      <c r="A83" s="57">
        <v>70</v>
      </c>
      <c r="B83" s="37" t="s">
        <v>267</v>
      </c>
      <c r="C83" s="70" t="s">
        <v>268</v>
      </c>
      <c r="D83" s="71"/>
      <c r="E83" s="77" t="s">
        <v>269</v>
      </c>
      <c r="F83" s="78"/>
      <c r="G83" s="78"/>
      <c r="H83" s="78"/>
      <c r="I83" s="78"/>
      <c r="J83" s="78"/>
      <c r="K83" s="78"/>
      <c r="L83" s="38" t="s">
        <v>270</v>
      </c>
      <c r="M83" s="38" t="s">
        <v>258</v>
      </c>
      <c r="N83" s="45">
        <v>169</v>
      </c>
      <c r="O83" s="34">
        <v>0</v>
      </c>
      <c r="P83" s="34">
        <v>665000</v>
      </c>
      <c r="Q83" s="34">
        <f>665000+647976</f>
        <v>1312976</v>
      </c>
      <c r="R83" s="34">
        <v>0</v>
      </c>
      <c r="S83" s="34">
        <v>0</v>
      </c>
      <c r="T83" s="34">
        <v>0</v>
      </c>
      <c r="U83" s="35"/>
    </row>
    <row r="84" spans="1:21" s="36" customFormat="1" ht="67.5" customHeight="1" x14ac:dyDescent="0.25">
      <c r="A84" s="57">
        <v>71</v>
      </c>
      <c r="B84" s="58" t="s">
        <v>324</v>
      </c>
      <c r="C84" s="114" t="s">
        <v>325</v>
      </c>
      <c r="D84" s="115"/>
      <c r="E84" s="116" t="s">
        <v>322</v>
      </c>
      <c r="F84" s="117"/>
      <c r="G84" s="117"/>
      <c r="H84" s="117"/>
      <c r="I84" s="117"/>
      <c r="J84" s="117"/>
      <c r="K84" s="118"/>
      <c r="L84" s="38" t="s">
        <v>321</v>
      </c>
      <c r="M84" s="38" t="s">
        <v>258</v>
      </c>
      <c r="N84" s="45">
        <v>170</v>
      </c>
      <c r="O84" s="34">
        <v>0</v>
      </c>
      <c r="P84" s="34">
        <v>0</v>
      </c>
      <c r="Q84" s="34">
        <v>0</v>
      </c>
      <c r="R84" s="34">
        <v>0</v>
      </c>
      <c r="S84" s="34">
        <v>1030928</v>
      </c>
      <c r="T84" s="34">
        <v>0</v>
      </c>
      <c r="U84" s="35"/>
    </row>
    <row r="85" spans="1:21" s="36" customFormat="1" ht="83.25" customHeight="1" x14ac:dyDescent="0.25">
      <c r="A85" s="57">
        <v>72</v>
      </c>
      <c r="B85" s="37" t="s">
        <v>271</v>
      </c>
      <c r="C85" s="70" t="s">
        <v>55</v>
      </c>
      <c r="D85" s="71"/>
      <c r="E85" s="77" t="s">
        <v>272</v>
      </c>
      <c r="F85" s="78"/>
      <c r="G85" s="78"/>
      <c r="H85" s="78"/>
      <c r="I85" s="78"/>
      <c r="J85" s="78"/>
      <c r="K85" s="78"/>
      <c r="L85" s="38" t="s">
        <v>273</v>
      </c>
      <c r="M85" s="38" t="s">
        <v>274</v>
      </c>
      <c r="N85" s="45">
        <v>171</v>
      </c>
      <c r="O85" s="34">
        <v>1437300</v>
      </c>
      <c r="P85" s="34">
        <v>1437300</v>
      </c>
      <c r="Q85" s="34">
        <v>1437300</v>
      </c>
      <c r="R85" s="34">
        <v>1301300</v>
      </c>
      <c r="S85" s="34">
        <v>676900</v>
      </c>
      <c r="T85" s="34">
        <v>0</v>
      </c>
      <c r="U85" s="35"/>
    </row>
    <row r="86" spans="1:21" s="36" customFormat="1" ht="93" customHeight="1" x14ac:dyDescent="0.25">
      <c r="A86" s="57">
        <v>73</v>
      </c>
      <c r="B86" s="37" t="s">
        <v>275</v>
      </c>
      <c r="C86" s="70" t="s">
        <v>59</v>
      </c>
      <c r="D86" s="71"/>
      <c r="E86" s="77" t="s">
        <v>276</v>
      </c>
      <c r="F86" s="78"/>
      <c r="G86" s="78"/>
      <c r="H86" s="78"/>
      <c r="I86" s="78"/>
      <c r="J86" s="78"/>
      <c r="K86" s="78"/>
      <c r="L86" s="38" t="s">
        <v>277</v>
      </c>
      <c r="M86" s="38" t="s">
        <v>274</v>
      </c>
      <c r="N86" s="45">
        <v>172</v>
      </c>
      <c r="O86" s="34">
        <v>0</v>
      </c>
      <c r="P86" s="34">
        <v>380086.99</v>
      </c>
      <c r="Q86" s="34">
        <v>4561000</v>
      </c>
      <c r="R86" s="34">
        <v>1194400</v>
      </c>
      <c r="S86" s="34">
        <v>0</v>
      </c>
      <c r="T86" s="34">
        <v>0</v>
      </c>
      <c r="U86" s="35"/>
    </row>
    <row r="87" spans="1:21" s="36" customFormat="1" ht="78.75" customHeight="1" x14ac:dyDescent="0.25">
      <c r="A87" s="57">
        <v>74</v>
      </c>
      <c r="B87" s="37" t="s">
        <v>278</v>
      </c>
      <c r="C87" s="70" t="s">
        <v>63</v>
      </c>
      <c r="D87" s="71"/>
      <c r="E87" s="77" t="s">
        <v>279</v>
      </c>
      <c r="F87" s="78"/>
      <c r="G87" s="78"/>
      <c r="H87" s="78"/>
      <c r="I87" s="78"/>
      <c r="J87" s="78"/>
      <c r="K87" s="78"/>
      <c r="L87" s="38" t="s">
        <v>270</v>
      </c>
      <c r="M87" s="38" t="s">
        <v>274</v>
      </c>
      <c r="N87" s="45">
        <v>173</v>
      </c>
      <c r="O87" s="34">
        <f>459600+46667+784866.66</f>
        <v>1291133.6600000001</v>
      </c>
      <c r="P87" s="34">
        <v>1077866.6599999999</v>
      </c>
      <c r="Q87" s="34">
        <v>3853423.16</v>
      </c>
      <c r="R87" s="34">
        <v>210000</v>
      </c>
      <c r="S87" s="34">
        <v>350000</v>
      </c>
      <c r="T87" s="34">
        <v>350000</v>
      </c>
      <c r="U87" s="35"/>
    </row>
    <row r="88" spans="1:21" s="36" customFormat="1" ht="78.75" customHeight="1" x14ac:dyDescent="0.25">
      <c r="A88" s="57">
        <v>75</v>
      </c>
      <c r="B88" s="37" t="s">
        <v>280</v>
      </c>
      <c r="C88" s="70" t="s">
        <v>67</v>
      </c>
      <c r="D88" s="71"/>
      <c r="E88" s="77" t="s">
        <v>281</v>
      </c>
      <c r="F88" s="78"/>
      <c r="G88" s="78"/>
      <c r="H88" s="78"/>
      <c r="I88" s="78"/>
      <c r="J88" s="78"/>
      <c r="K88" s="78"/>
      <c r="L88" s="38" t="s">
        <v>221</v>
      </c>
      <c r="M88" s="38" t="s">
        <v>274</v>
      </c>
      <c r="N88" s="45">
        <v>174</v>
      </c>
      <c r="O88" s="34">
        <v>222240900</v>
      </c>
      <c r="P88" s="34">
        <v>152523545.33000001</v>
      </c>
      <c r="Q88" s="34">
        <v>222067833</v>
      </c>
      <c r="R88" s="34">
        <f>7520300+3987400+503400+1234200+155237000+2508500+1818900+1572800+50289900+601300</f>
        <v>225273700</v>
      </c>
      <c r="S88" s="34">
        <f>166408300+2387000+1572800+52004900</f>
        <v>222373000</v>
      </c>
      <c r="T88" s="34">
        <f>173939100+2482500+1572800+54795300</f>
        <v>232789700</v>
      </c>
      <c r="U88" s="35"/>
    </row>
    <row r="89" spans="1:21" s="36" customFormat="1" ht="78.75" customHeight="1" x14ac:dyDescent="0.25">
      <c r="A89" s="57">
        <v>76</v>
      </c>
      <c r="B89" s="37" t="s">
        <v>282</v>
      </c>
      <c r="C89" s="70" t="s">
        <v>71</v>
      </c>
      <c r="D89" s="71"/>
      <c r="E89" s="77" t="s">
        <v>283</v>
      </c>
      <c r="F89" s="78"/>
      <c r="G89" s="78"/>
      <c r="H89" s="78"/>
      <c r="I89" s="78"/>
      <c r="J89" s="78"/>
      <c r="K89" s="78"/>
      <c r="L89" s="38" t="s">
        <v>284</v>
      </c>
      <c r="M89" s="38" t="s">
        <v>274</v>
      </c>
      <c r="N89" s="45">
        <v>175</v>
      </c>
      <c r="O89" s="34">
        <v>0</v>
      </c>
      <c r="P89" s="34">
        <v>930930</v>
      </c>
      <c r="Q89" s="34">
        <v>3723700</v>
      </c>
      <c r="R89" s="34">
        <v>0</v>
      </c>
      <c r="S89" s="34">
        <v>0</v>
      </c>
      <c r="T89" s="34">
        <v>0</v>
      </c>
      <c r="U89" s="35"/>
    </row>
    <row r="90" spans="1:21" s="36" customFormat="1" ht="78.75" customHeight="1" x14ac:dyDescent="0.25">
      <c r="A90" s="57">
        <v>77</v>
      </c>
      <c r="B90" s="37" t="s">
        <v>237</v>
      </c>
      <c r="C90" s="72" t="s">
        <v>238</v>
      </c>
      <c r="D90" s="73"/>
      <c r="E90" s="74" t="s">
        <v>239</v>
      </c>
      <c r="F90" s="75"/>
      <c r="G90" s="75"/>
      <c r="H90" s="75"/>
      <c r="I90" s="75"/>
      <c r="J90" s="75"/>
      <c r="K90" s="76"/>
      <c r="L90" s="38" t="s">
        <v>240</v>
      </c>
      <c r="M90" s="38" t="s">
        <v>173</v>
      </c>
      <c r="N90" s="45">
        <v>176</v>
      </c>
      <c r="O90" s="34">
        <v>-252414.69</v>
      </c>
      <c r="P90" s="34">
        <v>-252414.69</v>
      </c>
      <c r="Q90" s="34">
        <v>-252414.69</v>
      </c>
      <c r="R90" s="34">
        <v>0</v>
      </c>
      <c r="S90" s="34">
        <v>0</v>
      </c>
      <c r="T90" s="34">
        <v>0</v>
      </c>
      <c r="U90" s="35"/>
    </row>
    <row r="91" spans="1:21" s="36" customFormat="1" ht="78.75" customHeight="1" x14ac:dyDescent="0.25">
      <c r="A91" s="57">
        <v>78</v>
      </c>
      <c r="B91" s="37" t="s">
        <v>285</v>
      </c>
      <c r="C91" s="70" t="s">
        <v>75</v>
      </c>
      <c r="D91" s="71"/>
      <c r="E91" s="77" t="s">
        <v>286</v>
      </c>
      <c r="F91" s="78"/>
      <c r="G91" s="78"/>
      <c r="H91" s="78"/>
      <c r="I91" s="78"/>
      <c r="J91" s="78"/>
      <c r="K91" s="78"/>
      <c r="L91" s="38" t="s">
        <v>240</v>
      </c>
      <c r="M91" s="38" t="s">
        <v>274</v>
      </c>
      <c r="N91" s="45">
        <v>177</v>
      </c>
      <c r="O91" s="34">
        <v>-335855.15</v>
      </c>
      <c r="P91" s="34">
        <v>-335855.15</v>
      </c>
      <c r="Q91" s="34">
        <v>-335855.15</v>
      </c>
      <c r="R91" s="34">
        <v>0</v>
      </c>
      <c r="S91" s="34">
        <v>0</v>
      </c>
      <c r="T91" s="34">
        <v>0</v>
      </c>
      <c r="U91" s="35"/>
    </row>
    <row r="92" spans="1:21" s="42" customFormat="1" ht="19.5" customHeight="1" x14ac:dyDescent="0.25">
      <c r="A92" s="32"/>
      <c r="B92" s="87" t="s">
        <v>308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9"/>
      <c r="N92" s="47"/>
      <c r="O92" s="33">
        <f t="shared" ref="O92:T92" si="1">SUM(O69:O91)</f>
        <v>404890581.81999999</v>
      </c>
      <c r="P92" s="33">
        <f t="shared" si="1"/>
        <v>289993014.23000008</v>
      </c>
      <c r="Q92" s="33">
        <f t="shared" si="1"/>
        <v>416918150.31999999</v>
      </c>
      <c r="R92" s="33">
        <f t="shared" si="1"/>
        <v>423562821.82999998</v>
      </c>
      <c r="S92" s="33">
        <f t="shared" si="1"/>
        <v>305792397.86000001</v>
      </c>
      <c r="T92" s="33">
        <f t="shared" si="1"/>
        <v>297032856.29000002</v>
      </c>
      <c r="U92" s="41"/>
    </row>
    <row r="93" spans="1:21" ht="22.5" customHeight="1" x14ac:dyDescent="0.2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1" t="s">
        <v>294</v>
      </c>
      <c r="N93" s="27" t="s">
        <v>295</v>
      </c>
      <c r="O93" s="24">
        <f t="shared" ref="O93:T93" si="2">SUM(O68+O92)</f>
        <v>555247881.81999993</v>
      </c>
      <c r="P93" s="24">
        <f t="shared" si="2"/>
        <v>395908871.2700001</v>
      </c>
      <c r="Q93" s="40">
        <f t="shared" si="2"/>
        <v>564874447.14999998</v>
      </c>
      <c r="R93" s="24">
        <f t="shared" si="2"/>
        <v>572356821.82999992</v>
      </c>
      <c r="S93" s="24">
        <f t="shared" si="2"/>
        <v>460508297.86000001</v>
      </c>
      <c r="T93" s="24">
        <f t="shared" si="2"/>
        <v>459811456.29000002</v>
      </c>
      <c r="U93" s="2"/>
    </row>
    <row r="94" spans="1:21" ht="25.7" customHeight="1" x14ac:dyDescent="0.25">
      <c r="A94" s="2"/>
      <c r="B94" s="28"/>
      <c r="C94" s="4"/>
      <c r="D94" s="81" t="s">
        <v>296</v>
      </c>
      <c r="E94" s="82"/>
      <c r="F94" s="82"/>
      <c r="G94" s="4"/>
      <c r="H94" s="79"/>
      <c r="I94" s="80"/>
      <c r="J94" s="4"/>
      <c r="K94" s="81" t="s">
        <v>297</v>
      </c>
      <c r="L94" s="82"/>
      <c r="M94" s="82"/>
      <c r="N94" s="6"/>
      <c r="O94" s="6"/>
      <c r="P94" s="6"/>
      <c r="Q94" s="48"/>
      <c r="R94" s="6"/>
      <c r="S94" s="6"/>
      <c r="T94" s="4"/>
      <c r="U94" s="2"/>
    </row>
    <row r="95" spans="1:21" ht="18.75" customHeight="1" x14ac:dyDescent="0.25">
      <c r="A95" s="2"/>
      <c r="B95" s="29"/>
      <c r="C95" s="4"/>
      <c r="D95" s="100" t="s">
        <v>298</v>
      </c>
      <c r="E95" s="101"/>
      <c r="F95" s="101"/>
      <c r="G95" s="4"/>
      <c r="H95" s="83" t="s">
        <v>299</v>
      </c>
      <c r="I95" s="84"/>
      <c r="J95" s="4"/>
      <c r="K95" s="85" t="s">
        <v>300</v>
      </c>
      <c r="L95" s="86"/>
      <c r="M95" s="86"/>
      <c r="N95" s="6"/>
      <c r="O95" s="6"/>
      <c r="P95" s="6"/>
      <c r="Q95" s="48"/>
      <c r="R95" s="6"/>
      <c r="S95" s="6"/>
      <c r="T95" s="4"/>
      <c r="U95" s="2"/>
    </row>
    <row r="96" spans="1:21" ht="15.4" customHeight="1" x14ac:dyDescent="0.25">
      <c r="A96" s="2"/>
      <c r="B96" s="28"/>
      <c r="C96" s="18"/>
      <c r="D96" s="11"/>
      <c r="E96" s="30"/>
      <c r="F96" s="11"/>
      <c r="G96" s="18"/>
      <c r="H96" s="63"/>
      <c r="I96" s="64"/>
      <c r="J96" s="18"/>
      <c r="K96" s="18"/>
      <c r="L96" s="18"/>
      <c r="M96" s="6"/>
      <c r="N96" s="6"/>
      <c r="O96" s="6"/>
      <c r="P96" s="6"/>
      <c r="Q96" s="48"/>
      <c r="R96" s="6"/>
      <c r="S96" s="6"/>
      <c r="T96" s="4"/>
      <c r="U96" s="2"/>
    </row>
    <row r="97" spans="1:21" ht="15.4" customHeight="1" x14ac:dyDescent="0.25">
      <c r="A97" s="2"/>
      <c r="B97" s="43" t="s">
        <v>333</v>
      </c>
      <c r="C97" s="28"/>
      <c r="D97" s="5"/>
      <c r="E97" s="18"/>
      <c r="F97" s="18"/>
      <c r="G97" s="18"/>
      <c r="H97" s="18"/>
      <c r="I97" s="18"/>
      <c r="J97" s="18"/>
      <c r="K97" s="18"/>
      <c r="L97" s="18"/>
      <c r="M97" s="6"/>
      <c r="N97" s="6"/>
      <c r="O97" s="6"/>
      <c r="P97" s="6"/>
      <c r="Q97" s="48"/>
      <c r="R97" s="6"/>
      <c r="S97" s="6"/>
      <c r="T97" s="4"/>
      <c r="U97" s="2"/>
    </row>
  </sheetData>
  <mergeCells count="184">
    <mergeCell ref="C36:D36"/>
    <mergeCell ref="E36:K36"/>
    <mergeCell ref="E25:K25"/>
    <mergeCell ref="E26:K26"/>
    <mergeCell ref="C26:D26"/>
    <mergeCell ref="C84:D84"/>
    <mergeCell ref="E84:K84"/>
    <mergeCell ref="C71:D71"/>
    <mergeCell ref="E71:K71"/>
    <mergeCell ref="C61:D61"/>
    <mergeCell ref="E61:K61"/>
    <mergeCell ref="C80:D80"/>
    <mergeCell ref="C81:D81"/>
    <mergeCell ref="E60:K60"/>
    <mergeCell ref="E62:K62"/>
    <mergeCell ref="E63:K63"/>
    <mergeCell ref="E64:K64"/>
    <mergeCell ref="E66:K66"/>
    <mergeCell ref="E67:K67"/>
    <mergeCell ref="E70:K70"/>
    <mergeCell ref="E72:K72"/>
    <mergeCell ref="C54:D54"/>
    <mergeCell ref="C55:D55"/>
    <mergeCell ref="C56:D56"/>
    <mergeCell ref="C70:D70"/>
    <mergeCell ref="C72:D72"/>
    <mergeCell ref="C65:D65"/>
    <mergeCell ref="C87:D87"/>
    <mergeCell ref="C88:D88"/>
    <mergeCell ref="E79:K79"/>
    <mergeCell ref="E80:K80"/>
    <mergeCell ref="E81:K81"/>
    <mergeCell ref="E82:K82"/>
    <mergeCell ref="E83:K83"/>
    <mergeCell ref="E85:K85"/>
    <mergeCell ref="E86:K86"/>
    <mergeCell ref="C82:D82"/>
    <mergeCell ref="C83:D83"/>
    <mergeCell ref="C85:D85"/>
    <mergeCell ref="C86:D86"/>
    <mergeCell ref="E88:K88"/>
    <mergeCell ref="E87:K87"/>
    <mergeCell ref="E65:K65"/>
    <mergeCell ref="C69:D69"/>
    <mergeCell ref="B68:M68"/>
    <mergeCell ref="E69:K69"/>
    <mergeCell ref="C66:D66"/>
    <mergeCell ref="C67:D67"/>
    <mergeCell ref="E56:K56"/>
    <mergeCell ref="E58:K58"/>
    <mergeCell ref="E59:K59"/>
    <mergeCell ref="C57:D57"/>
    <mergeCell ref="E57:K57"/>
    <mergeCell ref="E44:K44"/>
    <mergeCell ref="E45:K45"/>
    <mergeCell ref="E46:K46"/>
    <mergeCell ref="E48:K48"/>
    <mergeCell ref="E49:K49"/>
    <mergeCell ref="E50:K50"/>
    <mergeCell ref="E51:K51"/>
    <mergeCell ref="E52:K52"/>
    <mergeCell ref="C49:D49"/>
    <mergeCell ref="C50:D50"/>
    <mergeCell ref="C51:D51"/>
    <mergeCell ref="C52:D52"/>
    <mergeCell ref="E47:K47"/>
    <mergeCell ref="C44:D44"/>
    <mergeCell ref="C45:D45"/>
    <mergeCell ref="C46:D46"/>
    <mergeCell ref="C48:D48"/>
    <mergeCell ref="C47:D47"/>
    <mergeCell ref="C60:D60"/>
    <mergeCell ref="C62:D62"/>
    <mergeCell ref="C63:D63"/>
    <mergeCell ref="C64:D64"/>
    <mergeCell ref="C58:D58"/>
    <mergeCell ref="C59:D59"/>
    <mergeCell ref="C37:D37"/>
    <mergeCell ref="C38:D38"/>
    <mergeCell ref="E37:K37"/>
    <mergeCell ref="E38:K38"/>
    <mergeCell ref="E39:K39"/>
    <mergeCell ref="E40:K40"/>
    <mergeCell ref="E41:K41"/>
    <mergeCell ref="E42:K42"/>
    <mergeCell ref="E43:K43"/>
    <mergeCell ref="C39:D39"/>
    <mergeCell ref="C40:D40"/>
    <mergeCell ref="C41:D41"/>
    <mergeCell ref="C42:D42"/>
    <mergeCell ref="C43:D43"/>
    <mergeCell ref="C53:D53"/>
    <mergeCell ref="E53:K53"/>
    <mergeCell ref="E54:K54"/>
    <mergeCell ref="E55:K55"/>
    <mergeCell ref="E35:K35"/>
    <mergeCell ref="C21:D21"/>
    <mergeCell ref="C23:D23"/>
    <mergeCell ref="C22:D22"/>
    <mergeCell ref="C24:D24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E24:K24"/>
    <mergeCell ref="E27:K27"/>
    <mergeCell ref="E28:K28"/>
    <mergeCell ref="E29:K29"/>
    <mergeCell ref="E30:K30"/>
    <mergeCell ref="E31:K31"/>
    <mergeCell ref="E32:K32"/>
    <mergeCell ref="E33:K33"/>
    <mergeCell ref="E34:K34"/>
    <mergeCell ref="C25:D25"/>
    <mergeCell ref="C17:D17"/>
    <mergeCell ref="C18:D18"/>
    <mergeCell ref="C19:D19"/>
    <mergeCell ref="C20:D20"/>
    <mergeCell ref="E19:K19"/>
    <mergeCell ref="E21:K21"/>
    <mergeCell ref="E20:K20"/>
    <mergeCell ref="E22:K22"/>
    <mergeCell ref="E23:K23"/>
    <mergeCell ref="A11:A12"/>
    <mergeCell ref="A7:E7"/>
    <mergeCell ref="B8:C8"/>
    <mergeCell ref="B11:B12"/>
    <mergeCell ref="C11:D12"/>
    <mergeCell ref="C13:D13"/>
    <mergeCell ref="C14:D14"/>
    <mergeCell ref="C15:D15"/>
    <mergeCell ref="C16:D16"/>
    <mergeCell ref="B1:S1"/>
    <mergeCell ref="C4:R4"/>
    <mergeCell ref="F6:R6"/>
    <mergeCell ref="F7:R7"/>
    <mergeCell ref="F8:H8"/>
    <mergeCell ref="C91:D91"/>
    <mergeCell ref="C89:D89"/>
    <mergeCell ref="D94:F94"/>
    <mergeCell ref="D95:F95"/>
    <mergeCell ref="R11:T11"/>
    <mergeCell ref="E11:K12"/>
    <mergeCell ref="L11:L12"/>
    <mergeCell ref="M11:M12"/>
    <mergeCell ref="N11:N12"/>
    <mergeCell ref="O11:O12"/>
    <mergeCell ref="Q11:Q12"/>
    <mergeCell ref="P11:P12"/>
    <mergeCell ref="E13:K13"/>
    <mergeCell ref="E14:K14"/>
    <mergeCell ref="E15:K15"/>
    <mergeCell ref="E16:K16"/>
    <mergeCell ref="E17:K17"/>
    <mergeCell ref="E18:K18"/>
    <mergeCell ref="A6:E6"/>
    <mergeCell ref="H96:I96"/>
    <mergeCell ref="C73:D73"/>
    <mergeCell ref="C74:D74"/>
    <mergeCell ref="E73:K73"/>
    <mergeCell ref="E74:K74"/>
    <mergeCell ref="E75:K75"/>
    <mergeCell ref="E76:K76"/>
    <mergeCell ref="E77:K77"/>
    <mergeCell ref="E78:K78"/>
    <mergeCell ref="C75:D75"/>
    <mergeCell ref="C76:D76"/>
    <mergeCell ref="C77:D77"/>
    <mergeCell ref="C78:D78"/>
    <mergeCell ref="C79:D79"/>
    <mergeCell ref="C90:D90"/>
    <mergeCell ref="E90:K90"/>
    <mergeCell ref="E89:K89"/>
    <mergeCell ref="E91:K91"/>
    <mergeCell ref="H94:I94"/>
    <mergeCell ref="K94:M94"/>
    <mergeCell ref="H95:I95"/>
    <mergeCell ref="K95:M95"/>
    <mergeCell ref="B92:M92"/>
  </mergeCells>
  <pageMargins left="0.23611109999999999" right="0.23611109999999999" top="0.55138889999999996" bottom="0.3541667" header="0.3152778" footer="0.3152778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775AB8D-EACB-4559-AAFD-4C317D40FE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FU-302-1\Бабуров</dc:creator>
  <cp:lastModifiedBy>Пользователь</cp:lastModifiedBy>
  <dcterms:created xsi:type="dcterms:W3CDTF">2020-10-08T13:32:24Z</dcterms:created>
  <dcterms:modified xsi:type="dcterms:W3CDTF">2021-01-22T12:53:22Z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дату(9).xlsx</vt:lpwstr>
  </property>
  <property fmtid="{D5CDD505-2E9C-101B-9397-08002B2CF9AE}" pid="3" name="Название отчета">
    <vt:lpwstr>Реестр источников доходов на дату(9).xlsx</vt:lpwstr>
  </property>
  <property fmtid="{D5CDD505-2E9C-101B-9397-08002B2CF9AE}" pid="4" name="Версия клиента">
    <vt:lpwstr>20.1.27.7090 (.NET 4.0)</vt:lpwstr>
  </property>
  <property fmtid="{D5CDD505-2E9C-101B-9397-08002B2CF9AE}" pid="5" name="Версия базы">
    <vt:lpwstr>20.1.1944.1937501799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6704_baburow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используется</vt:lpwstr>
  </property>
</Properties>
</file>