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27795" windowHeight="11325" activeTab="1"/>
  </bookViews>
  <sheets>
    <sheet name="мониторинг индикаторов 2025" sheetId="1" r:id="rId1"/>
    <sheet name="рейтинг 2025" sheetId="2" r:id="rId2"/>
  </sheets>
  <definedNames>
    <definedName name="_xlnm.Print_Area" localSheetId="0">'мониторинг индикаторов 2025'!$A$1:$BO$20</definedName>
  </definedNames>
  <calcPr calcId="145621"/>
</workbook>
</file>

<file path=xl/calcChain.xml><?xml version="1.0" encoding="utf-8"?>
<calcChain xmlns="http://schemas.openxmlformats.org/spreadsheetml/2006/main">
  <c r="AV10" i="1" l="1"/>
  <c r="AV5" i="1"/>
  <c r="P7" i="1"/>
  <c r="BK6" i="1" l="1"/>
  <c r="BO6" i="1" s="1"/>
  <c r="BK7" i="1"/>
  <c r="BK8" i="1"/>
  <c r="BO8" i="1" s="1"/>
  <c r="BK9" i="1"/>
  <c r="BO9" i="1" s="1"/>
  <c r="BK10" i="1"/>
  <c r="BO10" i="1" s="1"/>
  <c r="AV7" i="1"/>
  <c r="AV8" i="1"/>
  <c r="AV9" i="1"/>
  <c r="AV6" i="1"/>
  <c r="AL10" i="1"/>
  <c r="AL9" i="1"/>
  <c r="AL8" i="1"/>
  <c r="AL7" i="1"/>
  <c r="AL6" i="1"/>
  <c r="AL5" i="1"/>
  <c r="AD10" i="1"/>
  <c r="AD9" i="1"/>
  <c r="AD8" i="1"/>
  <c r="AD7" i="1"/>
  <c r="AD6" i="1"/>
  <c r="AD5" i="1"/>
  <c r="P10" i="1"/>
  <c r="P9" i="1"/>
  <c r="P8" i="1"/>
  <c r="P6" i="1"/>
  <c r="P5" i="1"/>
  <c r="C5" i="1"/>
  <c r="BO7" i="1"/>
  <c r="BL5" i="1" l="1"/>
  <c r="BK5" i="1"/>
  <c r="BO5" i="1" s="1"/>
  <c r="C10" i="1"/>
  <c r="BL10" i="1" s="1"/>
  <c r="BM10" i="1" s="1"/>
  <c r="C7" i="1"/>
  <c r="BL7" i="1" s="1"/>
  <c r="BM7" i="1" s="1"/>
  <c r="C8" i="1"/>
  <c r="BL8" i="1" s="1"/>
  <c r="BM8" i="1" s="1"/>
  <c r="C9" i="1"/>
  <c r="BL9" i="1" s="1"/>
  <c r="BM9" i="1" s="1"/>
  <c r="C6" i="1"/>
  <c r="BL6" i="1" s="1"/>
  <c r="BM6" i="1" s="1"/>
  <c r="BM5" i="1" l="1"/>
</calcChain>
</file>

<file path=xl/sharedStrings.xml><?xml version="1.0" encoding="utf-8"?>
<sst xmlns="http://schemas.openxmlformats.org/spreadsheetml/2006/main" count="222" uniqueCount="87">
  <si>
    <t>Дорогобужская районная Дума</t>
  </si>
  <si>
    <t>Администрация муниципального образования "Дорогобужский район" Смоленской области</t>
  </si>
  <si>
    <t>Финансовое управление Администрации муниципального образования "Дорогобужский район" Смоленской области</t>
  </si>
  <si>
    <t>Комитет по культуре, туризму и спорту Администрации муниципального образования "Дорогобужский район" Смоленской области</t>
  </si>
  <si>
    <t>Комитет по образования Администрации муниципального образования "Дорогобужский район" Смоленской области</t>
  </si>
  <si>
    <t>Наименование ГРБС</t>
  </si>
  <si>
    <t>Оценка по индикатору</t>
  </si>
  <si>
    <t>6. Исполнение судебных актов и решений налогового органа</t>
  </si>
  <si>
    <t>%</t>
  </si>
  <si>
    <t>5.2. Нарушения, выявленные в ходе проведения ГРБС внутреннего финансового контроля и внутреннего финансового аудита</t>
  </si>
  <si>
    <t>5.3. Проведение ГРБС мониторинга результатов деятельности подведомственных ему участников бюджетного процесса</t>
  </si>
  <si>
    <t>5.4. Доля бюджетных правонарушений за исключением ненадлежащего ведения бюджетного учета составления и представления бюджетной отчетности</t>
  </si>
  <si>
    <t>6.1. Сумма, подлежащая взысканию по исполнительным документам (за исключением сумм, подлежащих взысканию по публичным обязательствам), предусматривающим обращение на средства бюджета муниципального района по денежным обязательствам получателей средств бюджета муниципального района</t>
  </si>
  <si>
    <t>6.2. Приостановление операций по расходованию средств, находящихся на лицевых счетах получателей средств бюджета муниципального района, в связи с нарушением процедур исполнения судебных актов, решений налогового органа, предусматривающих обращение взыскания на средства бюджета муниципального района по обязательствам получателей средств бюджета муниципального района</t>
  </si>
  <si>
    <t>№ п/п</t>
  </si>
  <si>
    <t>Рейтинговая оценка (R)</t>
  </si>
  <si>
    <t>Суммарная оценка качества управления финансами (КФМ)</t>
  </si>
  <si>
    <t>Максимальная оценка качества управления финансами (МАХ)</t>
  </si>
  <si>
    <t>Начальник бюджетного отдела</t>
  </si>
  <si>
    <t>М.В. Стефанкова</t>
  </si>
  <si>
    <t>С.Н. Грималовская</t>
  </si>
  <si>
    <t>Максимальная суммарная оценка качества управления финансами ГРБС (КФМ)</t>
  </si>
  <si>
    <t>Заместитель начальника Финансового управления - начальник отдела консолидированной отчетности и казначейского исполнения бюджета</t>
  </si>
  <si>
    <t>Дорогобужская окружная Дума</t>
  </si>
  <si>
    <t>Контрольно- ревизионная комиссия Администрации муниципального образования "Дорогобужский муниципальный округ" Смоленской области</t>
  </si>
  <si>
    <t>1.1. Доля бюджетных ассигнований, запланированных на реализацию муниципальных программ</t>
  </si>
  <si>
    <t xml:space="preserve">1. Оценка бюджетного планирования </t>
  </si>
  <si>
    <t>1.2. Своевременность представления главным распорядителем бюджетных средств документов для формирования проекта бюджета на очередной финансовый год и плановый период</t>
  </si>
  <si>
    <t>1.3. Количество справок об изменении сводной бюджетной росписи и лимитов бюджетных обязательств (за исключением получения уведомления о предоставлении субсидий, субвенций, иных межбюджетных трансфертов, имеющих целевое назначение, и безвозмездных поступлений от физических и юридических лиц сверх объемов, утвержденных решением о бюджете)</t>
  </si>
  <si>
    <t>1.4. Доля суммы изменений в сводную бюджетную роспись (за исключением получения уведомления о предоставлении субсидий, субвенций, иных межбюджетных трансфертов, имеющих целевое назначение, и безвозмездных поступлений от физических и юридических лиц сверх объемов, утвержденных решением о бюджете)</t>
  </si>
  <si>
    <t>Мониторинг ГРБС за 2025 год</t>
  </si>
  <si>
    <t>2. Оценка исполнения бюджета по расходам</t>
  </si>
  <si>
    <t>2.1. Доля неисполненных на конец отчетного финансового года бюджетных ассигнований</t>
  </si>
  <si>
    <t>2.2. Равномерность расходов</t>
  </si>
  <si>
    <t>2.3. Эффективность управления кредиторской задолженностью</t>
  </si>
  <si>
    <t>2.4. Эффективность управления дебиторской задолженностью</t>
  </si>
  <si>
    <t>2.5. Степень освоения целевых средств из областного бюджета</t>
  </si>
  <si>
    <t>2.6. Своевременность осуществления возврата в доход областного бюджета неиспользованных остатков межбюджетных трансфертов, полученных в форме субсидий, субвенций и иных межбюджетных трансфертов, имеющих целевое назначение</t>
  </si>
  <si>
    <t>3. Оценка предоставления бюджетной отчетности</t>
  </si>
  <si>
    <t>3.1. Соблюдение сроков предоставления главными распорядителями бюджетных средств годовой отчетности</t>
  </si>
  <si>
    <t>3.2. Наличие в годовой бюджетной и бухгалтерской отчетности всех заполненных форм, предусмотренных инструкциями и приказами</t>
  </si>
  <si>
    <t xml:space="preserve">3.3. Качество бюджетной отчетности, представляемой главными распорядителями бюджетных средств в Финансовое управление </t>
  </si>
  <si>
    <t>4. Оценка контроля и аудита</t>
  </si>
  <si>
    <t>4.1. Качество организации внутреннего финансового контроля и внутреннего финансового аудита</t>
  </si>
  <si>
    <t>4.3. Контроль за размещением информации о деятельности подведомственных учреждений на официальном сайте www.bus.gov.ru в соответствии с приказом Министерства финансов РФ от 21.07.2011 № 86н " Об утверждении порядка предоставления информации государственным (муниципальным) учреждением, ee размещения на официальном сайте в сети Интернет и ведения  указанного сайта"</t>
  </si>
  <si>
    <t>4.4. Наличие исковых требований, определенных судом к взысканию по судебным актам, вступившим в законную силу, по основной деятельности главного распорядителя бюджетных средств и подведомственных учреждений</t>
  </si>
  <si>
    <t>5. Оценка проведения муниципальных  закупок</t>
  </si>
  <si>
    <t>5.1. Наличие планов-графиков закупок, информации о контрактах и других документов, размещенных в единой информационной системе в сфере закупок, не прошедших контроль по ч.5 ст.99 Федерального закона от 05.04.2013 №44-ФЗ "О контрактной системе в сфере закупок товаров, работ и услуг для обеспечения государственных и муниципальных нужд, осуществляемый Финансовым управлением</t>
  </si>
  <si>
    <t>Рейтинг за 2025 год</t>
  </si>
  <si>
    <t>да/нет</t>
  </si>
  <si>
    <t>дни</t>
  </si>
  <si>
    <t>шт</t>
  </si>
  <si>
    <t>н</t>
  </si>
  <si>
    <t>Максимальная оценка для ГРБС по данной группе индикатора</t>
  </si>
  <si>
    <t xml:space="preserve">Рмп &gt;= 30 - 5 баллов,
 20 &lt;= Рмп &lt; 30 - 4 балла, 
 10 &lt;= Рмп &lt; 20 - 3 балла, 
  5 &lt;= Рмп &lt; 10 - 2 балла, 
  Рмп &lt; 5 - 1 балл,
  Рмп = 0 - 0 баллов
</t>
  </si>
  <si>
    <t xml:space="preserve">  Рпр=0 - 5 баллов,
  0&lt; Рпр&lt;5 - 4 -балла, 
  5&lt;=Рпр&lt;10 - 3 балла, 
 10&lt;=Рпр&lt;20 - 2 балла, 
 20&lt;=Рпр&lt;30- 1 балл, 
  Рпр&gt;=30- 0 баллов
</t>
  </si>
  <si>
    <t xml:space="preserve">Ризм = 0 - 5 баллов 
  0 &lt; Ризм &lt;= 4 -  4 балла 
  4 &lt; Ризм &lt;= 8 - 3 балла 
  8 &lt; Ризм &lt;= 12 - 2 балла 
 12 &lt; Ризм &lt;= 15 - 1 балл 
  Ризм &gt; 15 - 0 баллов
</t>
  </si>
  <si>
    <t>Наличие НПА - 5 баллов   Отсутствие НПА-0 баллов</t>
  </si>
  <si>
    <t xml:space="preserve">Рост = 0 - 5 баллов
  0 &lt; Рост &lt;= 2,5 - 4 балла
  2,5 &lt; Рост &lt;= 5 - 3 балла 
  5 &lt; Рост &lt;= 7,5 - 2 балла
  7,5 &lt; Рост &lt;= 10 - 1 балл 
  Рост &gt; 10 - 0 баллов
</t>
  </si>
  <si>
    <t xml:space="preserve">Ррасх &lt; 33,3 - 5 баллов 
  33,3 &lt;Рр асх &lt;= 34,5 - 4 балла
  34,5 &lt;Ррасх &lt;= 36,3 - 3 балла 
  36,3 &lt;Ррасх &lt;= 38 - 2 балла 
  38 &lt; Ррасх&lt; 40 - 1 балл 
  Ррасх &gt; 40 - 0 баллов
</t>
  </si>
  <si>
    <t xml:space="preserve">   Ркт &lt;= 1 - 5 баллов
1&lt; Ркт &lt;= 2 - 4 балла
2&lt; Ркт &lt;= 3 - 3 балла
3&lt; Ркт &lt;= 4 - 2 балла
  4&lt; Ркт &lt;= 5 - 1 балл 
  Ркт &gt; 5 - 0 баллов
</t>
  </si>
  <si>
    <t xml:space="preserve">  P &lt;= 0 - 5 баллов
  P &gt; 0 - 0 баллов
</t>
  </si>
  <si>
    <t xml:space="preserve">  Росв&gt;=99%- 5 баллов;
  95 %&lt;=Росв&lt;99 % - 3 балла; 
  Росв&lt;95 %- 0 баллов
</t>
  </si>
  <si>
    <t xml:space="preserve">Pвозв = 0 - 5 баллов 
  Pвозв&gt; 0 - 0 баллов
</t>
  </si>
  <si>
    <t xml:space="preserve">  Правовой акт главного распорядителя бюджетных средств о внутреннем финансовом контроле и внутреннем финансовом аудите имеется-5 баллов;
  Правовой акт главного распорядителя бюджетных средств о внутреннем финансовом контроле и внутреннем финансовом аудите отсутствует-0 баллов
</t>
  </si>
  <si>
    <t xml:space="preserve">Ринф=100% - 5 баллов; 
Ринф&lt;= 95% и &gt; - 4 балла; 
Ринф &lt;= 90% и &gt;- 3 балла; 
Ринф &lt; 90% - 0 баллов
</t>
  </si>
  <si>
    <t xml:space="preserve">Отсутствие исковых требований, определенных судом к взысканию по судебным актам, вступившим в законную силу-5 баллов,
Наличие исковых требований, определенных судом к взысканию по судебным актам, вступившим в законную силу-0 баллов
</t>
  </si>
  <si>
    <t xml:space="preserve">  Все размещенные в единой информационной системе в сфере закупок документы прошли контроль-5 баллов;
  В отчетном периоде имеются документы, не прошедшие контроль при размещении в единой информационной системе в сфере закупок-0 баллов
</t>
  </si>
  <si>
    <t>Максимальная оценка для ГРБС по всем группам индикаторов</t>
  </si>
  <si>
    <t>4.2. Нарушения, выявленные в ходе проведения контрольных мероприятий Финансовым управлением в отчетном периоде</t>
  </si>
  <si>
    <t xml:space="preserve">Отчетность предоставлена в установленные сроки-7 баллов; 
Отчетность представлена с нарушением сроков- 0 баллов
</t>
  </si>
  <si>
    <t xml:space="preserve">  Все формы заполнены-7 баллов;
  Отчетность предоставлена не в полном объеме - 0 баллов
</t>
  </si>
  <si>
    <t xml:space="preserve">Отсутствие замечаний Финансового управления по бюджетной отчетности, возврата главному распорядителю форм на доработку - 6 баллов; 
    Наличие замечаний Финансового управления по бюджетной отчетности, возврата главному распорядителю форм на доработку - 0 баллов
</t>
  </si>
  <si>
    <t>МАКС по приказу</t>
  </si>
  <si>
    <t>Макс по ГРБС получить</t>
  </si>
  <si>
    <t>да</t>
  </si>
  <si>
    <t>нет</t>
  </si>
  <si>
    <t xml:space="preserve">Отсутствие нарушений, выявленных в ходе проведения  контрольных мероприятий- 5 баллов;
  Наличие нарушений, выявленных в ходе проведения  контрольных мероприятий-0 баллов
</t>
  </si>
  <si>
    <t>1.5. Наличие нормативного правового акта главного распорядителя бюджетных средств о порядке ведения бюджетной сметы</t>
  </si>
  <si>
    <t xml:space="preserve">  Рспр &lt;=5 - 5 баллов,
  5 &lt; Рспр &lt;= 10- 4 балла, 
 10 &lt; Рспр &lt;= 30 - 3 балла, 
 30&lt;Рспр&lt;= 50-2 балла,
  Рспр &gt; 50- 0 баллов
</t>
  </si>
  <si>
    <t>Рейтинг, ранжированный по убыванию оценок качества финансового менеджмента главных распорядителей бюджетных средств за 2025 год</t>
  </si>
  <si>
    <t>Начальник отдела внутреннего муниципального финансового контроля</t>
  </si>
  <si>
    <t>Н.Н. Артеменко</t>
  </si>
  <si>
    <t>Финансовое управление Администрации муниципального образования "Дорогобужский муниципальный округ" Смоленской области</t>
  </si>
  <si>
    <t>Комитет по образованию Администрации муниципального образования "Дорогобужский муниципальный округ" Смоленской области</t>
  </si>
  <si>
    <t>Комитет по культуре, туризму и спорту Администрации муниципального образования "Дорогобужский муниципальный округ" Смоленской области</t>
  </si>
  <si>
    <t xml:space="preserve"> Администрация муниципального образования "Дорогобужский муниципальный округ" Смоленской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</si>
</sst>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wrapText="1"/>
    </xf>
    <xf numFmtId="0" fontId="5" fillId="0" borderId="2" xfId="0" applyFont="1" applyBorder="1"/>
    <xf numFmtId="0" fontId="5" fillId="0" borderId="0" xfId="0" applyFont="1"/>
    <xf numFmtId="0" fontId="6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7" fillId="0" borderId="0" xfId="0" applyFont="1"/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9" fillId="2" borderId="2" xfId="0" applyFont="1" applyFill="1" applyBorder="1"/>
    <xf numFmtId="0" fontId="5" fillId="4" borderId="2" xfId="0" applyFont="1" applyFill="1" applyBorder="1"/>
    <xf numFmtId="0" fontId="12" fillId="0" borderId="0" xfId="0" applyFont="1"/>
    <xf numFmtId="0" fontId="9" fillId="3" borderId="2" xfId="0" applyFont="1" applyFill="1" applyBorder="1"/>
    <xf numFmtId="0" fontId="8" fillId="5" borderId="0" xfId="0" applyFont="1" applyFill="1"/>
    <xf numFmtId="0" fontId="2" fillId="5" borderId="0" xfId="0" applyFont="1" applyFill="1"/>
    <xf numFmtId="0" fontId="8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8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9" fillId="5" borderId="2" xfId="0" applyFont="1" applyFill="1" applyBorder="1"/>
    <xf numFmtId="0" fontId="9" fillId="6" borderId="2" xfId="0" applyFont="1" applyFill="1" applyBorder="1"/>
    <xf numFmtId="0" fontId="8" fillId="5" borderId="0" xfId="0" applyFont="1" applyFill="1" applyAlignment="1">
      <alignment wrapText="1"/>
    </xf>
    <xf numFmtId="9" fontId="7" fillId="0" borderId="2" xfId="0" applyNumberFormat="1" applyFont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9"/>
  <sheetViews>
    <sheetView view="pageBreakPreview" topLeftCell="S1" zoomScale="80" zoomScaleNormal="100" zoomScaleSheetLayoutView="80" workbookViewId="0">
      <selection activeCell="AF2" sqref="A2:XFD10"/>
    </sheetView>
  </sheetViews>
  <sheetFormatPr defaultRowHeight="15" x14ac:dyDescent="0.25"/>
  <cols>
    <col min="1" max="1" width="4.5703125" customWidth="1"/>
    <col min="2" max="2" width="53" customWidth="1"/>
    <col min="3" max="3" width="18" customWidth="1"/>
    <col min="4" max="4" width="13.7109375" customWidth="1"/>
    <col min="5" max="6" width="11.28515625" customWidth="1"/>
    <col min="7" max="7" width="10.5703125" customWidth="1"/>
    <col min="8" max="8" width="11.7109375" customWidth="1"/>
    <col min="9" max="9" width="14.7109375" customWidth="1"/>
    <col min="10" max="10" width="11.28515625" customWidth="1"/>
    <col min="11" max="11" width="14.5703125" customWidth="1"/>
    <col min="12" max="12" width="15" customWidth="1"/>
    <col min="13" max="13" width="12.28515625" customWidth="1"/>
    <col min="14" max="14" width="14.85546875" customWidth="1"/>
    <col min="15" max="15" width="10.28515625" hidden="1" customWidth="1"/>
    <col min="16" max="17" width="17.85546875" customWidth="1"/>
    <col min="18" max="27" width="10.85546875" customWidth="1"/>
    <col min="28" max="29" width="13.42578125" customWidth="1"/>
    <col min="30" max="31" width="18" customWidth="1"/>
    <col min="32" max="32" width="10.7109375" customWidth="1"/>
    <col min="33" max="33" width="11.28515625" customWidth="1"/>
    <col min="34" max="34" width="10.7109375" customWidth="1"/>
    <col min="35" max="35" width="11.42578125" customWidth="1"/>
    <col min="36" max="36" width="10.7109375" customWidth="1"/>
    <col min="37" max="37" width="11.5703125" customWidth="1"/>
    <col min="38" max="39" width="15.7109375" customWidth="1"/>
    <col min="40" max="40" width="11.140625" customWidth="1"/>
    <col min="41" max="41" width="11.7109375" customWidth="1"/>
    <col min="42" max="42" width="11.140625" customWidth="1"/>
    <col min="43" max="43" width="11.7109375" customWidth="1"/>
    <col min="44" max="45" width="15" customWidth="1"/>
    <col min="46" max="46" width="13.42578125" customWidth="1"/>
    <col min="47" max="47" width="13.5703125" customWidth="1"/>
    <col min="48" max="49" width="15.28515625" customWidth="1"/>
    <col min="50" max="51" width="15.85546875" customWidth="1"/>
    <col min="52" max="57" width="10.140625" hidden="1" customWidth="1"/>
    <col min="58" max="58" width="15" hidden="1" customWidth="1"/>
    <col min="59" max="60" width="15.28515625" hidden="1" customWidth="1"/>
    <col min="61" max="62" width="18.28515625" hidden="1" customWidth="1"/>
    <col min="63" max="63" width="18.28515625" customWidth="1"/>
    <col min="64" max="64" width="17" bestFit="1" customWidth="1"/>
    <col min="65" max="65" width="10.140625" bestFit="1" customWidth="1"/>
  </cols>
  <sheetData>
    <row r="1" spans="1:68" ht="23.25" customHeight="1" x14ac:dyDescent="0.2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68" s="22" customFormat="1" ht="227.25" customHeight="1" x14ac:dyDescent="0.2">
      <c r="A2" s="60"/>
      <c r="B2" s="57" t="s">
        <v>5</v>
      </c>
      <c r="C2" s="48" t="s">
        <v>26</v>
      </c>
      <c r="D2" s="63" t="s">
        <v>53</v>
      </c>
      <c r="E2" s="51" t="s">
        <v>25</v>
      </c>
      <c r="F2" s="52"/>
      <c r="G2" s="51" t="s">
        <v>27</v>
      </c>
      <c r="H2" s="52"/>
      <c r="I2" s="51" t="s">
        <v>28</v>
      </c>
      <c r="J2" s="52"/>
      <c r="K2" s="51" t="s">
        <v>29</v>
      </c>
      <c r="L2" s="52"/>
      <c r="M2" s="51" t="s">
        <v>78</v>
      </c>
      <c r="N2" s="52"/>
      <c r="O2" s="26"/>
      <c r="P2" s="48" t="s">
        <v>31</v>
      </c>
      <c r="Q2" s="63" t="s">
        <v>53</v>
      </c>
      <c r="R2" s="51" t="s">
        <v>32</v>
      </c>
      <c r="S2" s="52"/>
      <c r="T2" s="51" t="s">
        <v>33</v>
      </c>
      <c r="U2" s="52"/>
      <c r="V2" s="51" t="s">
        <v>34</v>
      </c>
      <c r="W2" s="52"/>
      <c r="X2" s="51" t="s">
        <v>35</v>
      </c>
      <c r="Y2" s="52"/>
      <c r="Z2" s="51" t="s">
        <v>36</v>
      </c>
      <c r="AA2" s="52"/>
      <c r="AB2" s="51" t="s">
        <v>37</v>
      </c>
      <c r="AC2" s="52"/>
      <c r="AD2" s="48" t="s">
        <v>38</v>
      </c>
      <c r="AE2" s="63" t="s">
        <v>53</v>
      </c>
      <c r="AF2" s="51" t="s">
        <v>39</v>
      </c>
      <c r="AG2" s="52"/>
      <c r="AH2" s="51" t="s">
        <v>40</v>
      </c>
      <c r="AI2" s="52"/>
      <c r="AJ2" s="51" t="s">
        <v>41</v>
      </c>
      <c r="AK2" s="52"/>
      <c r="AL2" s="53" t="s">
        <v>42</v>
      </c>
      <c r="AM2" s="63" t="s">
        <v>53</v>
      </c>
      <c r="AN2" s="51" t="s">
        <v>43</v>
      </c>
      <c r="AO2" s="52"/>
      <c r="AP2" s="51" t="s">
        <v>69</v>
      </c>
      <c r="AQ2" s="52"/>
      <c r="AR2" s="51" t="s">
        <v>44</v>
      </c>
      <c r="AS2" s="52"/>
      <c r="AT2" s="51" t="s">
        <v>45</v>
      </c>
      <c r="AU2" s="52"/>
      <c r="AV2" s="53" t="s">
        <v>46</v>
      </c>
      <c r="AW2" s="63" t="s">
        <v>53</v>
      </c>
      <c r="AX2" s="51" t="s">
        <v>47</v>
      </c>
      <c r="AY2" s="52"/>
      <c r="AZ2" s="42" t="s">
        <v>9</v>
      </c>
      <c r="BA2" s="43"/>
      <c r="BB2" s="42" t="s">
        <v>10</v>
      </c>
      <c r="BC2" s="43"/>
      <c r="BD2" s="42" t="s">
        <v>11</v>
      </c>
      <c r="BE2" s="43"/>
      <c r="BF2" s="44" t="s">
        <v>7</v>
      </c>
      <c r="BG2" s="42" t="s">
        <v>12</v>
      </c>
      <c r="BH2" s="43"/>
      <c r="BI2" s="42" t="s">
        <v>13</v>
      </c>
      <c r="BJ2" s="43"/>
      <c r="BK2" s="63" t="s">
        <v>68</v>
      </c>
      <c r="BL2" s="47" t="s">
        <v>21</v>
      </c>
      <c r="BM2" s="41" t="s">
        <v>48</v>
      </c>
      <c r="BN2" s="21"/>
      <c r="BO2" s="21"/>
    </row>
    <row r="3" spans="1:68" s="22" customFormat="1" ht="189" customHeight="1" x14ac:dyDescent="0.2">
      <c r="A3" s="61"/>
      <c r="B3" s="58"/>
      <c r="C3" s="49"/>
      <c r="D3" s="64"/>
      <c r="E3" s="51" t="s">
        <v>54</v>
      </c>
      <c r="F3" s="52"/>
      <c r="G3" s="51" t="s">
        <v>55</v>
      </c>
      <c r="H3" s="52"/>
      <c r="I3" s="51" t="s">
        <v>79</v>
      </c>
      <c r="J3" s="52"/>
      <c r="K3" s="51" t="s">
        <v>56</v>
      </c>
      <c r="L3" s="52"/>
      <c r="M3" s="51" t="s">
        <v>57</v>
      </c>
      <c r="N3" s="66"/>
      <c r="O3" s="28"/>
      <c r="P3" s="49"/>
      <c r="Q3" s="64"/>
      <c r="R3" s="51" t="s">
        <v>58</v>
      </c>
      <c r="S3" s="52"/>
      <c r="T3" s="51" t="s">
        <v>59</v>
      </c>
      <c r="U3" s="52"/>
      <c r="V3" s="51" t="s">
        <v>60</v>
      </c>
      <c r="W3" s="52"/>
      <c r="X3" s="51" t="s">
        <v>61</v>
      </c>
      <c r="Y3" s="52"/>
      <c r="Z3" s="51" t="s">
        <v>62</v>
      </c>
      <c r="AA3" s="52"/>
      <c r="AB3" s="51" t="s">
        <v>63</v>
      </c>
      <c r="AC3" s="52"/>
      <c r="AD3" s="49"/>
      <c r="AE3" s="64"/>
      <c r="AF3" s="51" t="s">
        <v>70</v>
      </c>
      <c r="AG3" s="52"/>
      <c r="AH3" s="51" t="s">
        <v>71</v>
      </c>
      <c r="AI3" s="52"/>
      <c r="AJ3" s="51" t="s">
        <v>72</v>
      </c>
      <c r="AK3" s="52"/>
      <c r="AL3" s="54"/>
      <c r="AM3" s="64"/>
      <c r="AN3" s="51" t="s">
        <v>64</v>
      </c>
      <c r="AO3" s="52"/>
      <c r="AP3" s="51" t="s">
        <v>77</v>
      </c>
      <c r="AQ3" s="52"/>
      <c r="AR3" s="51" t="s">
        <v>65</v>
      </c>
      <c r="AS3" s="52"/>
      <c r="AT3" s="51" t="s">
        <v>66</v>
      </c>
      <c r="AU3" s="52"/>
      <c r="AV3" s="54"/>
      <c r="AW3" s="64"/>
      <c r="AX3" s="51" t="s">
        <v>67</v>
      </c>
      <c r="AY3" s="52"/>
      <c r="AZ3" s="24"/>
      <c r="BA3" s="30"/>
      <c r="BB3" s="24"/>
      <c r="BC3" s="30"/>
      <c r="BD3" s="24"/>
      <c r="BE3" s="30"/>
      <c r="BF3" s="45"/>
      <c r="BG3" s="24"/>
      <c r="BH3" s="30"/>
      <c r="BI3" s="24"/>
      <c r="BJ3" s="30"/>
      <c r="BK3" s="64"/>
      <c r="BL3" s="47"/>
      <c r="BM3" s="41"/>
      <c r="BN3" s="34" t="s">
        <v>73</v>
      </c>
      <c r="BO3" s="34" t="s">
        <v>74</v>
      </c>
    </row>
    <row r="4" spans="1:68" s="25" customFormat="1" ht="43.5" customHeight="1" x14ac:dyDescent="0.25">
      <c r="A4" s="62"/>
      <c r="B4" s="59"/>
      <c r="C4" s="50"/>
      <c r="D4" s="65"/>
      <c r="E4" s="23" t="s">
        <v>8</v>
      </c>
      <c r="F4" s="23" t="s">
        <v>6</v>
      </c>
      <c r="G4" s="23" t="s">
        <v>50</v>
      </c>
      <c r="H4" s="23" t="s">
        <v>6</v>
      </c>
      <c r="I4" s="23" t="s">
        <v>51</v>
      </c>
      <c r="J4" s="23" t="s">
        <v>6</v>
      </c>
      <c r="K4" s="23" t="s">
        <v>8</v>
      </c>
      <c r="L4" s="23" t="s">
        <v>6</v>
      </c>
      <c r="M4" s="29" t="s">
        <v>49</v>
      </c>
      <c r="N4" s="23" t="s">
        <v>6</v>
      </c>
      <c r="O4" s="27"/>
      <c r="P4" s="50"/>
      <c r="Q4" s="65"/>
      <c r="R4" s="23" t="s">
        <v>8</v>
      </c>
      <c r="S4" s="23" t="s">
        <v>6</v>
      </c>
      <c r="T4" s="23" t="s">
        <v>8</v>
      </c>
      <c r="U4" s="23" t="s">
        <v>6</v>
      </c>
      <c r="V4" s="23" t="s">
        <v>8</v>
      </c>
      <c r="W4" s="23" t="s">
        <v>6</v>
      </c>
      <c r="X4" s="29" t="s">
        <v>49</v>
      </c>
      <c r="Y4" s="23" t="s">
        <v>6</v>
      </c>
      <c r="Z4" s="23" t="s">
        <v>8</v>
      </c>
      <c r="AA4" s="23" t="s">
        <v>6</v>
      </c>
      <c r="AB4" s="23" t="s">
        <v>50</v>
      </c>
      <c r="AC4" s="23" t="s">
        <v>6</v>
      </c>
      <c r="AD4" s="50"/>
      <c r="AE4" s="65"/>
      <c r="AF4" s="29" t="s">
        <v>49</v>
      </c>
      <c r="AG4" s="23" t="s">
        <v>6</v>
      </c>
      <c r="AH4" s="29" t="s">
        <v>49</v>
      </c>
      <c r="AI4" s="23" t="s">
        <v>6</v>
      </c>
      <c r="AJ4" s="29" t="s">
        <v>49</v>
      </c>
      <c r="AK4" s="23" t="s">
        <v>6</v>
      </c>
      <c r="AL4" s="55"/>
      <c r="AM4" s="65"/>
      <c r="AN4" s="29" t="s">
        <v>49</v>
      </c>
      <c r="AO4" s="23" t="s">
        <v>6</v>
      </c>
      <c r="AP4" s="29" t="s">
        <v>49</v>
      </c>
      <c r="AQ4" s="23" t="s">
        <v>6</v>
      </c>
      <c r="AR4" s="23" t="s">
        <v>8</v>
      </c>
      <c r="AS4" s="23" t="s">
        <v>6</v>
      </c>
      <c r="AT4" s="29" t="s">
        <v>49</v>
      </c>
      <c r="AU4" s="23" t="s">
        <v>6</v>
      </c>
      <c r="AV4" s="55"/>
      <c r="AW4" s="65"/>
      <c r="AX4" s="29" t="s">
        <v>49</v>
      </c>
      <c r="AY4" s="23" t="s">
        <v>6</v>
      </c>
      <c r="AZ4" s="24" t="s">
        <v>8</v>
      </c>
      <c r="BA4" s="24" t="s">
        <v>6</v>
      </c>
      <c r="BB4" s="24"/>
      <c r="BC4" s="24" t="s">
        <v>6</v>
      </c>
      <c r="BD4" s="24" t="s">
        <v>8</v>
      </c>
      <c r="BE4" s="24" t="s">
        <v>6</v>
      </c>
      <c r="BF4" s="46"/>
      <c r="BG4" s="24" t="s">
        <v>8</v>
      </c>
      <c r="BH4" s="24" t="s">
        <v>6</v>
      </c>
      <c r="BI4" s="24" t="s">
        <v>8</v>
      </c>
      <c r="BJ4" s="24" t="s">
        <v>6</v>
      </c>
      <c r="BK4" s="65"/>
      <c r="BL4" s="47"/>
      <c r="BM4" s="41"/>
    </row>
    <row r="5" spans="1:68" s="7" customFormat="1" ht="15.75" x14ac:dyDescent="0.25">
      <c r="A5" s="9">
        <v>901</v>
      </c>
      <c r="B5" s="10" t="s">
        <v>23</v>
      </c>
      <c r="C5" s="32">
        <f>H5+J5+N5</f>
        <v>15</v>
      </c>
      <c r="D5" s="33">
        <v>15</v>
      </c>
      <c r="E5" s="31" t="s">
        <v>52</v>
      </c>
      <c r="F5" s="31" t="s">
        <v>52</v>
      </c>
      <c r="G5" s="15">
        <v>0</v>
      </c>
      <c r="H5" s="15">
        <v>5</v>
      </c>
      <c r="I5" s="15">
        <v>0</v>
      </c>
      <c r="J5" s="15">
        <v>5</v>
      </c>
      <c r="K5" s="31" t="s">
        <v>52</v>
      </c>
      <c r="L5" s="31" t="s">
        <v>52</v>
      </c>
      <c r="M5" s="15" t="s">
        <v>75</v>
      </c>
      <c r="N5" s="15">
        <v>5</v>
      </c>
      <c r="O5" s="18"/>
      <c r="P5" s="32">
        <f>S5+U5+W5+Y5</f>
        <v>15</v>
      </c>
      <c r="Q5" s="33">
        <v>20</v>
      </c>
      <c r="R5" s="15">
        <v>2.9</v>
      </c>
      <c r="S5" s="15">
        <v>3</v>
      </c>
      <c r="T5" s="15">
        <v>37.799999999999997</v>
      </c>
      <c r="U5" s="15">
        <v>2</v>
      </c>
      <c r="V5" s="15">
        <v>0.06</v>
      </c>
      <c r="W5" s="15">
        <v>5</v>
      </c>
      <c r="X5" s="15" t="s">
        <v>76</v>
      </c>
      <c r="Y5" s="15">
        <v>5</v>
      </c>
      <c r="Z5" s="31" t="s">
        <v>52</v>
      </c>
      <c r="AA5" s="31" t="s">
        <v>52</v>
      </c>
      <c r="AB5" s="31" t="s">
        <v>52</v>
      </c>
      <c r="AC5" s="31" t="s">
        <v>52</v>
      </c>
      <c r="AD5" s="32">
        <f t="shared" ref="AD5:AD10" si="0">AG5+AI5+AK5</f>
        <v>14</v>
      </c>
      <c r="AE5" s="33">
        <v>20</v>
      </c>
      <c r="AF5" s="15" t="s">
        <v>75</v>
      </c>
      <c r="AG5" s="15">
        <v>7</v>
      </c>
      <c r="AH5" s="15" t="s">
        <v>75</v>
      </c>
      <c r="AI5" s="15">
        <v>7</v>
      </c>
      <c r="AJ5" s="15" t="s">
        <v>75</v>
      </c>
      <c r="AK5" s="15">
        <v>0</v>
      </c>
      <c r="AL5" s="32">
        <f>AO5+AQ5</f>
        <v>10</v>
      </c>
      <c r="AM5" s="33">
        <v>10</v>
      </c>
      <c r="AN5" s="15" t="s">
        <v>75</v>
      </c>
      <c r="AO5" s="15">
        <v>5</v>
      </c>
      <c r="AP5" s="15" t="s">
        <v>76</v>
      </c>
      <c r="AQ5" s="15">
        <v>5</v>
      </c>
      <c r="AR5" s="31" t="s">
        <v>52</v>
      </c>
      <c r="AS5" s="31" t="s">
        <v>52</v>
      </c>
      <c r="AT5" s="31" t="s">
        <v>52</v>
      </c>
      <c r="AU5" s="31" t="s">
        <v>52</v>
      </c>
      <c r="AV5" s="32">
        <f>AY5</f>
        <v>5</v>
      </c>
      <c r="AW5" s="33">
        <v>5</v>
      </c>
      <c r="AX5" s="15" t="s">
        <v>75</v>
      </c>
      <c r="AY5" s="16">
        <v>5</v>
      </c>
      <c r="AZ5" s="16"/>
      <c r="BA5" s="16"/>
      <c r="BB5" s="16"/>
      <c r="BC5" s="16"/>
      <c r="BD5" s="6"/>
      <c r="BE5" s="6"/>
      <c r="BF5" s="17"/>
      <c r="BG5" s="16"/>
      <c r="BH5" s="16"/>
      <c r="BI5" s="16"/>
      <c r="BJ5" s="16"/>
      <c r="BK5" s="33">
        <f>AW5+AM5+AE5+Q5+D5</f>
        <v>70</v>
      </c>
      <c r="BL5" s="32">
        <f>AV5+AL5+AD5+P5+C5</f>
        <v>59</v>
      </c>
      <c r="BM5" s="20">
        <f>BL5/BO5</f>
        <v>0.84285714285714286</v>
      </c>
      <c r="BN5" s="11">
        <v>100</v>
      </c>
      <c r="BO5" s="11">
        <f>BK5/BN5*100</f>
        <v>70</v>
      </c>
      <c r="BP5" s="11"/>
    </row>
    <row r="6" spans="1:68" s="7" customFormat="1" ht="26.25" x14ac:dyDescent="0.25">
      <c r="A6" s="9">
        <v>902</v>
      </c>
      <c r="B6" s="10" t="s">
        <v>1</v>
      </c>
      <c r="C6" s="32">
        <f>F6+H6+J6+L6+N6</f>
        <v>15</v>
      </c>
      <c r="D6" s="33">
        <v>25</v>
      </c>
      <c r="E6" s="15">
        <v>97.7</v>
      </c>
      <c r="F6" s="15">
        <v>5</v>
      </c>
      <c r="G6" s="15">
        <v>0</v>
      </c>
      <c r="H6" s="15">
        <v>5</v>
      </c>
      <c r="I6" s="15">
        <v>32</v>
      </c>
      <c r="J6" s="15">
        <v>2</v>
      </c>
      <c r="K6" s="15">
        <v>4.5</v>
      </c>
      <c r="L6" s="15">
        <v>3</v>
      </c>
      <c r="M6" s="15" t="s">
        <v>76</v>
      </c>
      <c r="N6" s="15">
        <v>0</v>
      </c>
      <c r="O6" s="18"/>
      <c r="P6" s="32">
        <f>S6+U6+W6+Y6+AA6+AC6</f>
        <v>21</v>
      </c>
      <c r="Q6" s="33">
        <v>30</v>
      </c>
      <c r="R6" s="15">
        <v>5.4</v>
      </c>
      <c r="S6" s="15">
        <v>2</v>
      </c>
      <c r="T6" s="15">
        <v>27</v>
      </c>
      <c r="U6" s="15">
        <v>5</v>
      </c>
      <c r="V6" s="15">
        <v>1.1000000000000001</v>
      </c>
      <c r="W6" s="15">
        <v>4</v>
      </c>
      <c r="X6" s="15" t="s">
        <v>75</v>
      </c>
      <c r="Y6" s="15">
        <v>0</v>
      </c>
      <c r="Z6" s="15">
        <v>100</v>
      </c>
      <c r="AA6" s="15">
        <v>5</v>
      </c>
      <c r="AB6" s="15"/>
      <c r="AC6" s="15">
        <v>5</v>
      </c>
      <c r="AD6" s="32">
        <f t="shared" si="0"/>
        <v>7</v>
      </c>
      <c r="AE6" s="33">
        <v>20</v>
      </c>
      <c r="AF6" s="15" t="s">
        <v>76</v>
      </c>
      <c r="AG6" s="15">
        <v>0</v>
      </c>
      <c r="AH6" s="15" t="s">
        <v>75</v>
      </c>
      <c r="AI6" s="15">
        <v>7</v>
      </c>
      <c r="AJ6" s="15" t="s">
        <v>76</v>
      </c>
      <c r="AK6" s="15">
        <v>0</v>
      </c>
      <c r="AL6" s="32">
        <f>AO6+AQ6+AU6</f>
        <v>10</v>
      </c>
      <c r="AM6" s="33">
        <v>15</v>
      </c>
      <c r="AN6" s="15" t="s">
        <v>75</v>
      </c>
      <c r="AO6" s="15">
        <v>5</v>
      </c>
      <c r="AP6" s="15" t="s">
        <v>76</v>
      </c>
      <c r="AQ6" s="15">
        <v>5</v>
      </c>
      <c r="AR6" s="31" t="s">
        <v>52</v>
      </c>
      <c r="AS6" s="31" t="s">
        <v>52</v>
      </c>
      <c r="AT6" s="37" t="s">
        <v>75</v>
      </c>
      <c r="AU6" s="37">
        <v>0</v>
      </c>
      <c r="AV6" s="32">
        <f>AY6</f>
        <v>5</v>
      </c>
      <c r="AW6" s="33">
        <v>5</v>
      </c>
      <c r="AX6" s="15" t="s">
        <v>75</v>
      </c>
      <c r="AY6" s="16">
        <v>5</v>
      </c>
      <c r="AZ6" s="16"/>
      <c r="BA6" s="16">
        <v>0</v>
      </c>
      <c r="BB6" s="16"/>
      <c r="BC6" s="16">
        <v>0</v>
      </c>
      <c r="BD6" s="6"/>
      <c r="BE6" s="6"/>
      <c r="BF6" s="17">
        <v>0</v>
      </c>
      <c r="BG6" s="16"/>
      <c r="BH6" s="16"/>
      <c r="BI6" s="16"/>
      <c r="BJ6" s="16"/>
      <c r="BK6" s="33">
        <f t="shared" ref="BK6:BK10" si="1">AW6+AM6+AE6+Q6+D6</f>
        <v>95</v>
      </c>
      <c r="BL6" s="32">
        <f t="shared" ref="BL6:BL10" si="2">AV6+AL6+AD6+P6+C6</f>
        <v>58</v>
      </c>
      <c r="BM6" s="20">
        <f t="shared" ref="BM6:BM10" si="3">BL6/BO6</f>
        <v>0.61052631578947369</v>
      </c>
      <c r="BN6" s="11">
        <v>100</v>
      </c>
      <c r="BO6" s="11">
        <f t="shared" ref="BO6:BO10" si="4">BK6/BN6*100</f>
        <v>95</v>
      </c>
      <c r="BP6" s="11"/>
    </row>
    <row r="7" spans="1:68" s="7" customFormat="1" ht="26.25" x14ac:dyDescent="0.25">
      <c r="A7" s="9">
        <v>903</v>
      </c>
      <c r="B7" s="10" t="s">
        <v>2</v>
      </c>
      <c r="C7" s="32">
        <f t="shared" ref="C7:C9" si="5">F7+H7+J7+L7+N7</f>
        <v>25</v>
      </c>
      <c r="D7" s="33">
        <v>25</v>
      </c>
      <c r="E7" s="15">
        <v>97.8</v>
      </c>
      <c r="F7" s="15">
        <v>5</v>
      </c>
      <c r="G7" s="15">
        <v>0</v>
      </c>
      <c r="H7" s="15">
        <v>5</v>
      </c>
      <c r="I7" s="15">
        <v>0</v>
      </c>
      <c r="J7" s="15">
        <v>5</v>
      </c>
      <c r="K7" s="15">
        <v>0</v>
      </c>
      <c r="L7" s="15">
        <v>5</v>
      </c>
      <c r="M7" s="15" t="s">
        <v>75</v>
      </c>
      <c r="N7" s="15">
        <v>5</v>
      </c>
      <c r="O7" s="18"/>
      <c r="P7" s="32">
        <f>S7+U7+W7+Y7+AA7</f>
        <v>15</v>
      </c>
      <c r="Q7" s="33">
        <v>25</v>
      </c>
      <c r="R7" s="15">
        <v>2.2999999999999998</v>
      </c>
      <c r="S7" s="15">
        <v>4</v>
      </c>
      <c r="T7" s="15">
        <v>39</v>
      </c>
      <c r="U7" s="15">
        <v>1</v>
      </c>
      <c r="V7" s="15">
        <v>7.0000000000000007E-2</v>
      </c>
      <c r="W7" s="15">
        <v>5</v>
      </c>
      <c r="X7" s="15" t="s">
        <v>75</v>
      </c>
      <c r="Y7" s="15">
        <v>0</v>
      </c>
      <c r="Z7" s="15">
        <v>100</v>
      </c>
      <c r="AA7" s="15">
        <v>5</v>
      </c>
      <c r="AB7" s="36" t="s">
        <v>52</v>
      </c>
      <c r="AC7" s="36" t="s">
        <v>52</v>
      </c>
      <c r="AD7" s="32">
        <f t="shared" si="0"/>
        <v>20</v>
      </c>
      <c r="AE7" s="33">
        <v>20</v>
      </c>
      <c r="AF7" s="15" t="s">
        <v>75</v>
      </c>
      <c r="AG7" s="15">
        <v>7</v>
      </c>
      <c r="AH7" s="15" t="s">
        <v>75</v>
      </c>
      <c r="AI7" s="15">
        <v>7</v>
      </c>
      <c r="AJ7" s="15" t="s">
        <v>75</v>
      </c>
      <c r="AK7" s="15">
        <v>6</v>
      </c>
      <c r="AL7" s="32">
        <f>AO7+AQ7</f>
        <v>10</v>
      </c>
      <c r="AM7" s="33">
        <v>10</v>
      </c>
      <c r="AN7" s="15" t="s">
        <v>75</v>
      </c>
      <c r="AO7" s="15">
        <v>5</v>
      </c>
      <c r="AP7" s="15" t="s">
        <v>76</v>
      </c>
      <c r="AQ7" s="15">
        <v>5</v>
      </c>
      <c r="AR7" s="31" t="s">
        <v>52</v>
      </c>
      <c r="AS7" s="31" t="s">
        <v>52</v>
      </c>
      <c r="AT7" s="31" t="s">
        <v>52</v>
      </c>
      <c r="AU7" s="31" t="s">
        <v>52</v>
      </c>
      <c r="AV7" s="32">
        <f t="shared" ref="AV7:AV10" si="6">AY7</f>
        <v>5</v>
      </c>
      <c r="AW7" s="33">
        <v>5</v>
      </c>
      <c r="AX7" s="15" t="s">
        <v>75</v>
      </c>
      <c r="AY7" s="16">
        <v>5</v>
      </c>
      <c r="AZ7" s="16"/>
      <c r="BA7" s="16">
        <v>0</v>
      </c>
      <c r="BB7" s="16"/>
      <c r="BC7" s="16">
        <v>0</v>
      </c>
      <c r="BD7" s="6"/>
      <c r="BE7" s="6"/>
      <c r="BF7" s="17">
        <v>0</v>
      </c>
      <c r="BG7" s="16"/>
      <c r="BH7" s="16"/>
      <c r="BI7" s="16"/>
      <c r="BJ7" s="16"/>
      <c r="BK7" s="33">
        <f t="shared" si="1"/>
        <v>85</v>
      </c>
      <c r="BL7" s="32">
        <f t="shared" si="2"/>
        <v>75</v>
      </c>
      <c r="BM7" s="20">
        <f t="shared" si="3"/>
        <v>0.88235294117647056</v>
      </c>
      <c r="BN7" s="11">
        <v>100</v>
      </c>
      <c r="BO7" s="11">
        <f t="shared" si="4"/>
        <v>85</v>
      </c>
      <c r="BP7" s="11"/>
    </row>
    <row r="8" spans="1:68" s="7" customFormat="1" ht="39" x14ac:dyDescent="0.25">
      <c r="A8" s="9">
        <v>906</v>
      </c>
      <c r="B8" s="10" t="s">
        <v>3</v>
      </c>
      <c r="C8" s="32">
        <f t="shared" si="5"/>
        <v>23</v>
      </c>
      <c r="D8" s="33">
        <v>25</v>
      </c>
      <c r="E8" s="15">
        <v>96.5</v>
      </c>
      <c r="F8" s="15">
        <v>5</v>
      </c>
      <c r="G8" s="15">
        <v>0</v>
      </c>
      <c r="H8" s="15">
        <v>5</v>
      </c>
      <c r="I8" s="15">
        <v>7</v>
      </c>
      <c r="J8" s="15">
        <v>4</v>
      </c>
      <c r="K8" s="15">
        <v>1.6</v>
      </c>
      <c r="L8" s="15">
        <v>4</v>
      </c>
      <c r="M8" s="15" t="s">
        <v>75</v>
      </c>
      <c r="N8" s="15">
        <v>5</v>
      </c>
      <c r="O8" s="18"/>
      <c r="P8" s="32">
        <f>S8+U8+W8+Y8+AA8+AC8</f>
        <v>25</v>
      </c>
      <c r="Q8" s="33">
        <v>30</v>
      </c>
      <c r="R8" s="15">
        <v>0.9</v>
      </c>
      <c r="S8" s="15">
        <v>4</v>
      </c>
      <c r="T8" s="15">
        <v>40</v>
      </c>
      <c r="U8" s="15">
        <v>1</v>
      </c>
      <c r="V8" s="15">
        <v>0.02</v>
      </c>
      <c r="W8" s="15">
        <v>5</v>
      </c>
      <c r="X8" s="15" t="s">
        <v>76</v>
      </c>
      <c r="Y8" s="15">
        <v>5</v>
      </c>
      <c r="Z8" s="15">
        <v>99.8</v>
      </c>
      <c r="AA8" s="15">
        <v>5</v>
      </c>
      <c r="AB8" s="15"/>
      <c r="AC8" s="15">
        <v>5</v>
      </c>
      <c r="AD8" s="32">
        <f t="shared" si="0"/>
        <v>14</v>
      </c>
      <c r="AE8" s="33">
        <v>20</v>
      </c>
      <c r="AF8" s="15" t="s">
        <v>75</v>
      </c>
      <c r="AG8" s="15">
        <v>7</v>
      </c>
      <c r="AH8" s="15" t="s">
        <v>75</v>
      </c>
      <c r="AI8" s="15">
        <v>7</v>
      </c>
      <c r="AJ8" s="15" t="s">
        <v>75</v>
      </c>
      <c r="AK8" s="15">
        <v>0</v>
      </c>
      <c r="AL8" s="32">
        <f>AO8+AQ8+AS8</f>
        <v>4</v>
      </c>
      <c r="AM8" s="33">
        <v>15</v>
      </c>
      <c r="AN8" s="15" t="s">
        <v>76</v>
      </c>
      <c r="AO8" s="15">
        <v>0</v>
      </c>
      <c r="AP8" s="15" t="s">
        <v>75</v>
      </c>
      <c r="AQ8" s="15">
        <v>0</v>
      </c>
      <c r="AR8" s="35">
        <v>0.95</v>
      </c>
      <c r="AS8" s="15">
        <v>4</v>
      </c>
      <c r="AT8" s="31" t="s">
        <v>52</v>
      </c>
      <c r="AU8" s="31" t="s">
        <v>52</v>
      </c>
      <c r="AV8" s="32">
        <f t="shared" si="6"/>
        <v>5</v>
      </c>
      <c r="AW8" s="33">
        <v>5</v>
      </c>
      <c r="AX8" s="15" t="s">
        <v>75</v>
      </c>
      <c r="AY8" s="16">
        <v>5</v>
      </c>
      <c r="AZ8" s="16"/>
      <c r="BA8" s="16">
        <v>0</v>
      </c>
      <c r="BB8" s="16"/>
      <c r="BC8" s="16">
        <v>0</v>
      </c>
      <c r="BD8" s="6"/>
      <c r="BE8" s="6"/>
      <c r="BF8" s="17">
        <v>0</v>
      </c>
      <c r="BG8" s="16"/>
      <c r="BH8" s="16"/>
      <c r="BI8" s="16"/>
      <c r="BJ8" s="16"/>
      <c r="BK8" s="33">
        <f t="shared" si="1"/>
        <v>95</v>
      </c>
      <c r="BL8" s="32">
        <f t="shared" si="2"/>
        <v>71</v>
      </c>
      <c r="BM8" s="20">
        <f t="shared" si="3"/>
        <v>0.74736842105263157</v>
      </c>
      <c r="BN8" s="11">
        <v>100</v>
      </c>
      <c r="BO8" s="11">
        <f t="shared" si="4"/>
        <v>95</v>
      </c>
      <c r="BP8" s="11"/>
    </row>
    <row r="9" spans="1:68" s="7" customFormat="1" ht="26.25" x14ac:dyDescent="0.25">
      <c r="A9" s="9">
        <v>907</v>
      </c>
      <c r="B9" s="10" t="s">
        <v>4</v>
      </c>
      <c r="C9" s="32">
        <f t="shared" si="5"/>
        <v>22</v>
      </c>
      <c r="D9" s="33">
        <v>25</v>
      </c>
      <c r="E9" s="15">
        <v>99.3</v>
      </c>
      <c r="F9" s="15">
        <v>5</v>
      </c>
      <c r="G9" s="15">
        <v>0</v>
      </c>
      <c r="H9" s="15">
        <v>5</v>
      </c>
      <c r="I9" s="15">
        <v>9</v>
      </c>
      <c r="J9" s="15">
        <v>4</v>
      </c>
      <c r="K9" s="15">
        <v>7.9</v>
      </c>
      <c r="L9" s="15">
        <v>3</v>
      </c>
      <c r="M9" s="15" t="s">
        <v>75</v>
      </c>
      <c r="N9" s="15">
        <v>5</v>
      </c>
      <c r="O9" s="18"/>
      <c r="P9" s="32">
        <f>S9+U9+W9+Y9+AA9+AC9</f>
        <v>24</v>
      </c>
      <c r="Q9" s="33">
        <v>30</v>
      </c>
      <c r="R9" s="15">
        <v>0.5</v>
      </c>
      <c r="S9" s="15">
        <v>4</v>
      </c>
      <c r="T9" s="15">
        <v>26</v>
      </c>
      <c r="U9" s="15">
        <v>5</v>
      </c>
      <c r="V9" s="15">
        <v>0.08</v>
      </c>
      <c r="W9" s="15">
        <v>5</v>
      </c>
      <c r="X9" s="15" t="s">
        <v>75</v>
      </c>
      <c r="Y9" s="15">
        <v>0</v>
      </c>
      <c r="Z9" s="15">
        <v>99.9</v>
      </c>
      <c r="AA9" s="15">
        <v>5</v>
      </c>
      <c r="AB9" s="15"/>
      <c r="AC9" s="15">
        <v>5</v>
      </c>
      <c r="AD9" s="32">
        <f t="shared" si="0"/>
        <v>14</v>
      </c>
      <c r="AE9" s="33">
        <v>20</v>
      </c>
      <c r="AF9" s="15" t="s">
        <v>75</v>
      </c>
      <c r="AG9" s="15">
        <v>7</v>
      </c>
      <c r="AH9" s="15" t="s">
        <v>75</v>
      </c>
      <c r="AI9" s="15">
        <v>7</v>
      </c>
      <c r="AJ9" s="15" t="s">
        <v>75</v>
      </c>
      <c r="AK9" s="15">
        <v>0</v>
      </c>
      <c r="AL9" s="32">
        <f>AO9+AQ9+AS9</f>
        <v>9</v>
      </c>
      <c r="AM9" s="33">
        <v>15</v>
      </c>
      <c r="AN9" s="15" t="s">
        <v>75</v>
      </c>
      <c r="AO9" s="15">
        <v>5</v>
      </c>
      <c r="AP9" s="15" t="s">
        <v>75</v>
      </c>
      <c r="AQ9" s="15">
        <v>0</v>
      </c>
      <c r="AR9" s="35">
        <v>0.95</v>
      </c>
      <c r="AS9" s="15">
        <v>4</v>
      </c>
      <c r="AT9" s="31" t="s">
        <v>52</v>
      </c>
      <c r="AU9" s="31" t="s">
        <v>52</v>
      </c>
      <c r="AV9" s="32">
        <f t="shared" si="6"/>
        <v>5</v>
      </c>
      <c r="AW9" s="33">
        <v>5</v>
      </c>
      <c r="AX9" s="15" t="s">
        <v>75</v>
      </c>
      <c r="AY9" s="16">
        <v>5</v>
      </c>
      <c r="AZ9" s="16"/>
      <c r="BA9" s="16">
        <v>0</v>
      </c>
      <c r="BB9" s="16"/>
      <c r="BC9" s="16">
        <v>0</v>
      </c>
      <c r="BD9" s="6"/>
      <c r="BE9" s="6"/>
      <c r="BF9" s="17">
        <v>0</v>
      </c>
      <c r="BG9" s="16"/>
      <c r="BH9" s="16"/>
      <c r="BI9" s="16"/>
      <c r="BJ9" s="16"/>
      <c r="BK9" s="33">
        <f t="shared" si="1"/>
        <v>95</v>
      </c>
      <c r="BL9" s="32">
        <f t="shared" si="2"/>
        <v>74</v>
      </c>
      <c r="BM9" s="20">
        <f t="shared" si="3"/>
        <v>0.77894736842105261</v>
      </c>
      <c r="BN9" s="11">
        <v>100</v>
      </c>
      <c r="BO9" s="11">
        <f t="shared" si="4"/>
        <v>95</v>
      </c>
      <c r="BP9" s="11"/>
    </row>
    <row r="10" spans="1:68" s="7" customFormat="1" ht="39" x14ac:dyDescent="0.25">
      <c r="A10" s="9">
        <v>925</v>
      </c>
      <c r="B10" s="10" t="s">
        <v>24</v>
      </c>
      <c r="C10" s="32">
        <f>H10+J10+N10</f>
        <v>15</v>
      </c>
      <c r="D10" s="33">
        <v>15</v>
      </c>
      <c r="E10" s="31" t="s">
        <v>52</v>
      </c>
      <c r="F10" s="31" t="s">
        <v>52</v>
      </c>
      <c r="G10" s="15">
        <v>0</v>
      </c>
      <c r="H10" s="15">
        <v>5</v>
      </c>
      <c r="I10" s="15">
        <v>0</v>
      </c>
      <c r="J10" s="15">
        <v>5</v>
      </c>
      <c r="K10" s="31" t="s">
        <v>52</v>
      </c>
      <c r="L10" s="31" t="s">
        <v>52</v>
      </c>
      <c r="M10" s="15" t="s">
        <v>75</v>
      </c>
      <c r="N10" s="15">
        <v>5</v>
      </c>
      <c r="O10" s="18"/>
      <c r="P10" s="32">
        <f>S10+U10+W10+Y10</f>
        <v>19</v>
      </c>
      <c r="Q10" s="33">
        <v>20</v>
      </c>
      <c r="R10" s="15">
        <v>0.35</v>
      </c>
      <c r="S10" s="15">
        <v>4</v>
      </c>
      <c r="T10" s="15">
        <v>29.2</v>
      </c>
      <c r="U10" s="15">
        <v>5</v>
      </c>
      <c r="V10" s="15">
        <v>0.09</v>
      </c>
      <c r="W10" s="15">
        <v>5</v>
      </c>
      <c r="X10" s="15" t="s">
        <v>76</v>
      </c>
      <c r="Y10" s="15">
        <v>5</v>
      </c>
      <c r="Z10" s="31" t="s">
        <v>52</v>
      </c>
      <c r="AA10" s="31" t="s">
        <v>52</v>
      </c>
      <c r="AB10" s="31" t="s">
        <v>52</v>
      </c>
      <c r="AC10" s="31" t="s">
        <v>52</v>
      </c>
      <c r="AD10" s="32">
        <f t="shared" si="0"/>
        <v>14</v>
      </c>
      <c r="AE10" s="33">
        <v>20</v>
      </c>
      <c r="AF10" s="15" t="s">
        <v>75</v>
      </c>
      <c r="AG10" s="15">
        <v>7</v>
      </c>
      <c r="AH10" s="15" t="s">
        <v>75</v>
      </c>
      <c r="AI10" s="15">
        <v>7</v>
      </c>
      <c r="AJ10" s="15" t="s">
        <v>75</v>
      </c>
      <c r="AK10" s="15">
        <v>0</v>
      </c>
      <c r="AL10" s="32">
        <f>AO10+AQ10</f>
        <v>5</v>
      </c>
      <c r="AM10" s="33">
        <v>10</v>
      </c>
      <c r="AN10" s="15" t="s">
        <v>76</v>
      </c>
      <c r="AO10" s="15">
        <v>0</v>
      </c>
      <c r="AP10" s="15" t="s">
        <v>76</v>
      </c>
      <c r="AQ10" s="15">
        <v>5</v>
      </c>
      <c r="AR10" s="31" t="s">
        <v>52</v>
      </c>
      <c r="AS10" s="31" t="s">
        <v>52</v>
      </c>
      <c r="AT10" s="31" t="s">
        <v>52</v>
      </c>
      <c r="AU10" s="31" t="s">
        <v>52</v>
      </c>
      <c r="AV10" s="32">
        <f t="shared" si="6"/>
        <v>5</v>
      </c>
      <c r="AW10" s="33">
        <v>5</v>
      </c>
      <c r="AX10" s="15" t="s">
        <v>75</v>
      </c>
      <c r="AY10" s="16">
        <v>5</v>
      </c>
      <c r="AZ10" s="16"/>
      <c r="BA10" s="16"/>
      <c r="BB10" s="16"/>
      <c r="BC10" s="16"/>
      <c r="BD10" s="6"/>
      <c r="BE10" s="6"/>
      <c r="BF10" s="17"/>
      <c r="BG10" s="16"/>
      <c r="BH10" s="16"/>
      <c r="BI10" s="16"/>
      <c r="BJ10" s="16"/>
      <c r="BK10" s="33">
        <f t="shared" si="1"/>
        <v>70</v>
      </c>
      <c r="BL10" s="32">
        <f t="shared" si="2"/>
        <v>58</v>
      </c>
      <c r="BM10" s="20">
        <f t="shared" si="3"/>
        <v>0.82857142857142863</v>
      </c>
      <c r="BN10" s="11">
        <v>100</v>
      </c>
      <c r="BO10" s="11">
        <f t="shared" si="4"/>
        <v>70</v>
      </c>
      <c r="BP10" s="11"/>
    </row>
    <row r="11" spans="1:68" ht="26.25" customHeight="1" x14ac:dyDescent="0.25">
      <c r="R11" s="11"/>
      <c r="T11" s="11"/>
      <c r="BL11" s="11"/>
      <c r="BM11" s="19"/>
      <c r="BN11" s="19"/>
      <c r="BO11" s="11"/>
      <c r="BP11" s="11"/>
    </row>
    <row r="12" spans="1:68" ht="38.25" customHeight="1" x14ac:dyDescent="0.25">
      <c r="B12" s="5" t="s">
        <v>22</v>
      </c>
      <c r="C12" s="5"/>
      <c r="D12" s="5"/>
      <c r="E12" s="5"/>
      <c r="F12" s="40" t="s">
        <v>20</v>
      </c>
      <c r="G12" s="40"/>
    </row>
    <row r="14" spans="1:68" ht="15" customHeight="1" x14ac:dyDescent="0.25">
      <c r="B14" s="5" t="s">
        <v>18</v>
      </c>
      <c r="F14" s="40" t="s">
        <v>19</v>
      </c>
      <c r="G14" s="40"/>
    </row>
    <row r="16" spans="1:68" ht="26.25" x14ac:dyDescent="0.25">
      <c r="B16" s="5" t="s">
        <v>81</v>
      </c>
      <c r="F16" t="s">
        <v>82</v>
      </c>
    </row>
    <row r="19" spans="54:54" x14ac:dyDescent="0.25">
      <c r="BB19" s="11"/>
    </row>
  </sheetData>
  <mergeCells count="62">
    <mergeCell ref="AR3:AS3"/>
    <mergeCell ref="AT3:AU3"/>
    <mergeCell ref="AX3:AY3"/>
    <mergeCell ref="AW2:AW4"/>
    <mergeCell ref="BK2:BK4"/>
    <mergeCell ref="AT2:AU2"/>
    <mergeCell ref="AZ2:BA2"/>
    <mergeCell ref="AX2:AY2"/>
    <mergeCell ref="AH3:AI3"/>
    <mergeCell ref="AJ3:AK3"/>
    <mergeCell ref="AM2:AM4"/>
    <mergeCell ref="AN3:AO3"/>
    <mergeCell ref="AP3:AQ3"/>
    <mergeCell ref="AJ2:AK2"/>
    <mergeCell ref="AH2:AI2"/>
    <mergeCell ref="AL2:AL4"/>
    <mergeCell ref="X3:Y3"/>
    <mergeCell ref="Z3:AA3"/>
    <mergeCell ref="AB3:AC3"/>
    <mergeCell ref="AE2:AE4"/>
    <mergeCell ref="AF3:AG3"/>
    <mergeCell ref="X2:Y2"/>
    <mergeCell ref="Z2:AA2"/>
    <mergeCell ref="AB2:AC2"/>
    <mergeCell ref="AF2:AG2"/>
    <mergeCell ref="Q2:Q4"/>
    <mergeCell ref="R3:S3"/>
    <mergeCell ref="T3:U3"/>
    <mergeCell ref="V3:W3"/>
    <mergeCell ref="V2:W2"/>
    <mergeCell ref="A1:S1"/>
    <mergeCell ref="C2:C4"/>
    <mergeCell ref="B2:B4"/>
    <mergeCell ref="A2:A4"/>
    <mergeCell ref="E2:F2"/>
    <mergeCell ref="G2:H2"/>
    <mergeCell ref="I2:J2"/>
    <mergeCell ref="R2:S2"/>
    <mergeCell ref="K2:L2"/>
    <mergeCell ref="M2:N2"/>
    <mergeCell ref="D2:D4"/>
    <mergeCell ref="E3:F3"/>
    <mergeCell ref="G3:H3"/>
    <mergeCell ref="I3:J3"/>
    <mergeCell ref="K3:L3"/>
    <mergeCell ref="M3:N3"/>
    <mergeCell ref="F14:G14"/>
    <mergeCell ref="F12:G12"/>
    <mergeCell ref="BM2:BM4"/>
    <mergeCell ref="BD2:BE2"/>
    <mergeCell ref="BF2:BF4"/>
    <mergeCell ref="BG2:BH2"/>
    <mergeCell ref="BI2:BJ2"/>
    <mergeCell ref="BL2:BL4"/>
    <mergeCell ref="BB2:BC2"/>
    <mergeCell ref="AD2:AD4"/>
    <mergeCell ref="P2:P4"/>
    <mergeCell ref="AN2:AO2"/>
    <mergeCell ref="AP2:AQ2"/>
    <mergeCell ref="AR2:AS2"/>
    <mergeCell ref="AV2:AV4"/>
    <mergeCell ref="T2:U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4" fitToWidth="2" orientation="landscape" horizontalDpi="0" verticalDpi="0" r:id="rId1"/>
  <colBreaks count="1" manualBreakCount="1">
    <brk id="50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26" sqref="D26:D27"/>
    </sheetView>
  </sheetViews>
  <sheetFormatPr defaultRowHeight="15" x14ac:dyDescent="0.25"/>
  <cols>
    <col min="1" max="1" width="7.28515625" customWidth="1"/>
    <col min="2" max="2" width="50.140625" customWidth="1"/>
    <col min="3" max="3" width="15.5703125" customWidth="1"/>
    <col min="4" max="5" width="16.7109375" customWidth="1"/>
  </cols>
  <sheetData>
    <row r="1" spans="1:6" ht="47.25" customHeight="1" x14ac:dyDescent="0.25">
      <c r="A1" s="67" t="s">
        <v>80</v>
      </c>
      <c r="B1" s="67"/>
      <c r="C1" s="67"/>
      <c r="D1" s="67"/>
      <c r="E1" s="67"/>
    </row>
    <row r="2" spans="1:6" ht="75" x14ac:dyDescent="0.25">
      <c r="A2" s="1" t="s">
        <v>14</v>
      </c>
      <c r="B2" s="38" t="s">
        <v>5</v>
      </c>
      <c r="C2" s="2" t="s">
        <v>15</v>
      </c>
      <c r="D2" s="2" t="s">
        <v>16</v>
      </c>
      <c r="E2" s="12" t="s">
        <v>17</v>
      </c>
      <c r="F2" s="11"/>
    </row>
    <row r="3" spans="1:6" s="4" customFormat="1" ht="11.25" x14ac:dyDescent="0.2">
      <c r="A3" s="3">
        <v>1</v>
      </c>
      <c r="B3" s="13">
        <v>2</v>
      </c>
      <c r="C3" s="3">
        <v>3</v>
      </c>
      <c r="D3" s="3">
        <v>4</v>
      </c>
      <c r="E3" s="13">
        <v>5</v>
      </c>
      <c r="F3" s="14"/>
    </row>
    <row r="4" spans="1:6" ht="39" x14ac:dyDescent="0.25">
      <c r="A4" s="15">
        <v>1</v>
      </c>
      <c r="B4" s="10" t="s">
        <v>83</v>
      </c>
      <c r="C4" s="16">
        <v>0.88200000000000001</v>
      </c>
      <c r="D4" s="16">
        <v>75</v>
      </c>
      <c r="E4" s="16">
        <v>85</v>
      </c>
      <c r="F4" s="11"/>
    </row>
    <row r="5" spans="1:6" s="4" customFormat="1" x14ac:dyDescent="0.25">
      <c r="A5" s="3">
        <v>2</v>
      </c>
      <c r="B5" s="10" t="s">
        <v>23</v>
      </c>
      <c r="C5" s="16">
        <v>0.84299999999999997</v>
      </c>
      <c r="D5" s="16">
        <v>59</v>
      </c>
      <c r="E5" s="16">
        <v>70</v>
      </c>
      <c r="F5" s="11"/>
    </row>
    <row r="6" spans="1:6" ht="39" x14ac:dyDescent="0.25">
      <c r="A6" s="15">
        <v>3</v>
      </c>
      <c r="B6" s="10" t="s">
        <v>24</v>
      </c>
      <c r="C6" s="16">
        <v>0.82899999999999996</v>
      </c>
      <c r="D6" s="16">
        <v>58</v>
      </c>
      <c r="E6" s="16">
        <v>70</v>
      </c>
      <c r="F6" s="11"/>
    </row>
    <row r="7" spans="1:6" ht="39" x14ac:dyDescent="0.25">
      <c r="A7" s="15">
        <v>4</v>
      </c>
      <c r="B7" s="10" t="s">
        <v>84</v>
      </c>
      <c r="C7" s="16">
        <v>0.77900000000000003</v>
      </c>
      <c r="D7" s="16">
        <v>74</v>
      </c>
      <c r="E7" s="16">
        <v>95</v>
      </c>
      <c r="F7" s="11"/>
    </row>
    <row r="8" spans="1:6" ht="39" x14ac:dyDescent="0.25">
      <c r="A8" s="15">
        <v>5</v>
      </c>
      <c r="B8" s="10" t="s">
        <v>85</v>
      </c>
      <c r="C8" s="16">
        <v>0.747</v>
      </c>
      <c r="D8" s="16">
        <v>71</v>
      </c>
      <c r="E8" s="16">
        <v>95</v>
      </c>
      <c r="F8" s="11"/>
    </row>
    <row r="9" spans="1:6" ht="39" x14ac:dyDescent="0.25">
      <c r="A9" s="15">
        <v>6</v>
      </c>
      <c r="B9" s="10" t="s">
        <v>86</v>
      </c>
      <c r="C9" s="16">
        <v>0.61099999999999999</v>
      </c>
      <c r="D9" s="16">
        <v>58</v>
      </c>
      <c r="E9" s="16">
        <v>95</v>
      </c>
      <c r="F9" s="11"/>
    </row>
    <row r="10" spans="1:6" hidden="1" x14ac:dyDescent="0.25">
      <c r="A10" s="7"/>
      <c r="B10" s="11"/>
      <c r="C10" s="11"/>
      <c r="D10" s="11"/>
      <c r="E10" s="11"/>
      <c r="F10" s="11"/>
    </row>
    <row r="11" spans="1:6" hidden="1" x14ac:dyDescent="0.25">
      <c r="B11" s="19"/>
    </row>
    <row r="12" spans="1:6" ht="51.75" customHeight="1" x14ac:dyDescent="0.25">
      <c r="A12" s="5"/>
      <c r="B12" s="39"/>
      <c r="C12" s="5"/>
      <c r="D12" s="5"/>
      <c r="E12" s="40"/>
      <c r="F12" s="40"/>
    </row>
    <row r="14" spans="1:6" ht="15" customHeight="1" x14ac:dyDescent="0.25">
      <c r="A14" s="5"/>
      <c r="B14" s="5"/>
      <c r="E14" s="40"/>
      <c r="F14" s="40"/>
    </row>
    <row r="16" spans="1:6" x14ac:dyDescent="0.25">
      <c r="A16" s="5"/>
      <c r="B16" s="5"/>
      <c r="E16" s="40"/>
      <c r="F16" s="40"/>
    </row>
    <row r="19" spans="2:2" ht="39" hidden="1" x14ac:dyDescent="0.25">
      <c r="B19" s="8" t="s">
        <v>2</v>
      </c>
    </row>
    <row r="20" spans="2:2" ht="39" hidden="1" x14ac:dyDescent="0.25">
      <c r="B20" s="8" t="s">
        <v>4</v>
      </c>
    </row>
    <row r="21" spans="2:2" ht="39" hidden="1" x14ac:dyDescent="0.25">
      <c r="B21" s="8" t="s">
        <v>3</v>
      </c>
    </row>
    <row r="22" spans="2:2" ht="26.25" hidden="1" x14ac:dyDescent="0.25">
      <c r="B22" s="8" t="s">
        <v>1</v>
      </c>
    </row>
    <row r="23" spans="2:2" hidden="1" x14ac:dyDescent="0.25">
      <c r="B23" s="8" t="s">
        <v>0</v>
      </c>
    </row>
    <row r="24" spans="2:2" hidden="1" x14ac:dyDescent="0.25"/>
  </sheetData>
  <mergeCells count="4">
    <mergeCell ref="A1:E1"/>
    <mergeCell ref="E12:F12"/>
    <mergeCell ref="E14:F14"/>
    <mergeCell ref="E16:F1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мониторинг индикаторов 2025</vt:lpstr>
      <vt:lpstr>рейтинг 2025</vt:lpstr>
      <vt:lpstr>'мониторинг индикаторов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Стефанкова</dc:creator>
  <cp:lastModifiedBy>Silina</cp:lastModifiedBy>
  <cp:lastPrinted>2026-06-10T09:42:33Z</cp:lastPrinted>
  <dcterms:created xsi:type="dcterms:W3CDTF">2020-03-31T08:31:10Z</dcterms:created>
  <dcterms:modified xsi:type="dcterms:W3CDTF">2026-06-10T11:23:19Z</dcterms:modified>
</cp:coreProperties>
</file>