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19320" windowHeight="11010"/>
  </bookViews>
  <sheets>
    <sheet name="Таблица" sheetId="2" r:id="rId1"/>
  </sheets>
  <definedNames>
    <definedName name="_xlnm.Print_Titles" localSheetId="0">Таблица!$4:$8</definedName>
    <definedName name="_xlnm.Print_Area" localSheetId="0">Таблица!$A$1:$I$131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2" l="1"/>
  <c r="E54" i="2"/>
  <c r="F54" i="2"/>
  <c r="G45" i="2" l="1"/>
  <c r="F45" i="2"/>
  <c r="E43" i="2"/>
  <c r="G43" i="2"/>
  <c r="F42" i="2" l="1"/>
  <c r="D54" i="2"/>
  <c r="H46" i="2" l="1"/>
  <c r="H97" i="2"/>
  <c r="H52" i="2"/>
  <c r="H53" i="2"/>
  <c r="H51" i="2" s="1"/>
  <c r="H93" i="2"/>
  <c r="H45" i="2" l="1"/>
  <c r="E45" i="2"/>
  <c r="D78" i="2"/>
  <c r="E78" i="2"/>
  <c r="H33" i="2"/>
  <c r="H56" i="2" l="1"/>
  <c r="H54" i="2" s="1"/>
  <c r="H80" i="2"/>
  <c r="H59" i="2"/>
  <c r="H57" i="2" s="1"/>
  <c r="D125" i="2"/>
  <c r="D45" i="2"/>
  <c r="C43" i="2" l="1"/>
  <c r="D43" i="2"/>
  <c r="C60" i="2"/>
  <c r="C57" i="2"/>
  <c r="C54" i="2"/>
  <c r="H55" i="2" l="1"/>
  <c r="H43" i="2" s="1"/>
  <c r="C45" i="2"/>
  <c r="H44" i="2" l="1"/>
  <c r="F78" i="2"/>
  <c r="H78" i="2" l="1"/>
  <c r="C9" i="2"/>
  <c r="D44" i="2" l="1"/>
  <c r="D106" i="2" s="1"/>
  <c r="C44" i="2"/>
  <c r="C106" i="2" s="1"/>
  <c r="C10" i="2" l="1"/>
  <c r="E28" i="2" l="1"/>
  <c r="E27" i="2" s="1"/>
  <c r="D28" i="2"/>
  <c r="D27" i="2" s="1"/>
  <c r="D9" i="2" s="1"/>
  <c r="H125" i="2"/>
  <c r="D102" i="2"/>
  <c r="D51" i="2"/>
  <c r="D10" i="2"/>
  <c r="E10" i="2"/>
  <c r="F10" i="2"/>
  <c r="G10" i="2"/>
  <c r="H10" i="2"/>
  <c r="E44" i="2"/>
  <c r="F44" i="2"/>
  <c r="G44" i="2"/>
  <c r="F43" i="2"/>
  <c r="H28" i="2"/>
  <c r="H27" i="2" s="1"/>
  <c r="C125" i="2"/>
  <c r="E81" i="2"/>
  <c r="C121" i="2"/>
  <c r="D121" i="2"/>
  <c r="F28" i="2"/>
  <c r="F27" i="2" s="1"/>
  <c r="G28" i="2"/>
  <c r="G27" i="2" s="1"/>
  <c r="C28" i="2"/>
  <c r="C27" i="2" s="1"/>
  <c r="E121" i="2" l="1"/>
  <c r="F121" i="2"/>
  <c r="G121" i="2"/>
  <c r="D118" i="2"/>
  <c r="E118" i="2"/>
  <c r="F118" i="2"/>
  <c r="G118" i="2"/>
  <c r="H118" i="2"/>
  <c r="D115" i="2"/>
  <c r="E115" i="2"/>
  <c r="F115" i="2"/>
  <c r="G115" i="2"/>
  <c r="H115" i="2"/>
  <c r="D112" i="2"/>
  <c r="E112" i="2"/>
  <c r="F112" i="2"/>
  <c r="G112" i="2"/>
  <c r="H112" i="2"/>
  <c r="D109" i="2"/>
  <c r="E109" i="2"/>
  <c r="F109" i="2"/>
  <c r="G109" i="2"/>
  <c r="H109" i="2"/>
  <c r="D98" i="2"/>
  <c r="E98" i="2"/>
  <c r="F98" i="2"/>
  <c r="G98" i="2"/>
  <c r="H98" i="2"/>
  <c r="C98" i="2"/>
  <c r="D94" i="2"/>
  <c r="E94" i="2"/>
  <c r="F94" i="2"/>
  <c r="G94" i="2"/>
  <c r="H94" i="2"/>
  <c r="C94" i="2"/>
  <c r="D91" i="2"/>
  <c r="D42" i="2" s="1"/>
  <c r="E91" i="2"/>
  <c r="F91" i="2"/>
  <c r="G91" i="2"/>
  <c r="H91" i="2"/>
  <c r="C91" i="2"/>
  <c r="D88" i="2"/>
  <c r="E88" i="2"/>
  <c r="F88" i="2"/>
  <c r="G88" i="2"/>
  <c r="H88" i="2"/>
  <c r="C88" i="2"/>
  <c r="D84" i="2"/>
  <c r="E84" i="2"/>
  <c r="F84" i="2"/>
  <c r="G84" i="2"/>
  <c r="H84" i="2"/>
  <c r="C84" i="2"/>
  <c r="D81" i="2"/>
  <c r="F81" i="2"/>
  <c r="G81" i="2"/>
  <c r="C81" i="2"/>
  <c r="G78" i="2"/>
  <c r="D75" i="2"/>
  <c r="E75" i="2"/>
  <c r="F75" i="2"/>
  <c r="G75" i="2"/>
  <c r="H75" i="2"/>
  <c r="C75" i="2"/>
  <c r="D72" i="2"/>
  <c r="E72" i="2"/>
  <c r="F72" i="2"/>
  <c r="G72" i="2"/>
  <c r="H72" i="2"/>
  <c r="C72" i="2"/>
  <c r="D69" i="2"/>
  <c r="E69" i="2"/>
  <c r="F69" i="2"/>
  <c r="G69" i="2"/>
  <c r="H69" i="2"/>
  <c r="C69" i="2"/>
  <c r="D66" i="2"/>
  <c r="E66" i="2"/>
  <c r="F66" i="2"/>
  <c r="G66" i="2"/>
  <c r="H66" i="2"/>
  <c r="C66" i="2"/>
  <c r="D63" i="2"/>
  <c r="E63" i="2"/>
  <c r="F63" i="2"/>
  <c r="G63" i="2"/>
  <c r="H63" i="2"/>
  <c r="C63" i="2"/>
  <c r="D60" i="2"/>
  <c r="E60" i="2"/>
  <c r="F60" i="2"/>
  <c r="G60" i="2"/>
  <c r="H60" i="2"/>
  <c r="E57" i="2"/>
  <c r="F57" i="2"/>
  <c r="G54" i="2"/>
  <c r="E51" i="2"/>
  <c r="F51" i="2"/>
  <c r="G51" i="2"/>
  <c r="C51" i="2"/>
  <c r="D48" i="2"/>
  <c r="E48" i="2"/>
  <c r="F48" i="2"/>
  <c r="G48" i="2"/>
  <c r="H48" i="2"/>
  <c r="C48" i="2"/>
  <c r="E102" i="2"/>
  <c r="F102" i="2"/>
  <c r="G102" i="2"/>
  <c r="H102" i="2"/>
  <c r="C102" i="2"/>
  <c r="F13" i="2"/>
  <c r="F12" i="2" s="1"/>
  <c r="G13" i="2"/>
  <c r="G12" i="2" s="1"/>
  <c r="H13" i="2"/>
  <c r="E13" i="2"/>
  <c r="E12" i="2" s="1"/>
  <c r="E11" i="2" s="1"/>
  <c r="E106" i="2" s="1"/>
  <c r="H12" i="2" l="1"/>
  <c r="H11" i="2" s="1"/>
  <c r="H106" i="2" s="1"/>
  <c r="C42" i="2"/>
  <c r="H42" i="2"/>
  <c r="D105" i="2"/>
  <c r="D107" i="2" s="1"/>
  <c r="G11" i="2"/>
  <c r="G106" i="2" s="1"/>
  <c r="F11" i="2"/>
  <c r="F106" i="2" s="1"/>
  <c r="E9" i="2"/>
  <c r="G42" i="2"/>
  <c r="E42" i="2"/>
  <c r="D108" i="2"/>
  <c r="F108" i="2"/>
  <c r="G108" i="2"/>
  <c r="E108" i="2"/>
  <c r="F9" i="2"/>
  <c r="G9" i="2"/>
  <c r="H105" i="2" l="1"/>
  <c r="D13" i="2"/>
  <c r="D12" i="2" l="1"/>
  <c r="D11" i="2" l="1"/>
  <c r="C13" i="2"/>
  <c r="C12" i="2" s="1"/>
  <c r="C115" i="2" l="1"/>
  <c r="C118" i="2"/>
  <c r="C112" i="2"/>
  <c r="C109" i="2"/>
  <c r="H107" i="2"/>
  <c r="C108" i="2" l="1"/>
  <c r="C11" i="2" l="1"/>
  <c r="C105" i="2"/>
  <c r="C107" i="2" s="1"/>
</calcChain>
</file>

<file path=xl/sharedStrings.xml><?xml version="1.0" encoding="utf-8"?>
<sst xmlns="http://schemas.openxmlformats.org/spreadsheetml/2006/main" count="198" uniqueCount="154">
  <si>
    <t>тыс. рублей</t>
  </si>
  <si>
    <t>№ строки</t>
  </si>
  <si>
    <t>Наименование</t>
  </si>
  <si>
    <t>I. ДОХОДЫ БЮДЖЕТА ВСЕГО</t>
  </si>
  <si>
    <t>1.1. НАЛОГОВЫЕ И НЕНАЛОГОВЫЕ ДОХОДЫ</t>
  </si>
  <si>
    <t>НАЛОГОВЫЕ ДОХОДЫ</t>
  </si>
  <si>
    <t xml:space="preserve"> - налог на доходы физических лиц </t>
  </si>
  <si>
    <t xml:space="preserve"> - налог на имущество физических лиц </t>
  </si>
  <si>
    <t xml:space="preserve"> - земельный налог </t>
  </si>
  <si>
    <t xml:space="preserve"> - акцизы на нефтепродукты</t>
  </si>
  <si>
    <t>НЕНАЛОГОВЫЕ ДОХОДЫ</t>
  </si>
  <si>
    <t xml:space="preserve"> - дотация на сбалансированность</t>
  </si>
  <si>
    <t xml:space="preserve"> - субвенции</t>
  </si>
  <si>
    <t>II. РАСХОДЫ БЮДЖЕТА ВСЕГО</t>
  </si>
  <si>
    <t>ПРОФИЦИТ (+)/ДЕФИЦИТ ( - )</t>
  </si>
  <si>
    <t>III. ИСТОЧНИКИ ФИНАНСИРОВАНИЯ ДЕФИЦИТА БЮДЖЕТА</t>
  </si>
  <si>
    <t xml:space="preserve"> - получение бюджетных кредитов </t>
  </si>
  <si>
    <t xml:space="preserve"> - погашение бюджетных кредитов </t>
  </si>
  <si>
    <t xml:space="preserve"> - получение кредитов от кредитных организаций </t>
  </si>
  <si>
    <t xml:space="preserve"> - погашение кредитов от кредитных организаций </t>
  </si>
  <si>
    <t xml:space="preserve"> - получение </t>
  </si>
  <si>
    <t xml:space="preserve"> - погашение </t>
  </si>
  <si>
    <t xml:space="preserve"> - предоставление </t>
  </si>
  <si>
    <t xml:space="preserve"> - возврат </t>
  </si>
  <si>
    <t>3.5. ИЗМЕНЕНИЕ ОСТАТКОВ БЮДЖЕТНЫХ СРЕДСТВ</t>
  </si>
  <si>
    <t>ОСТАТКИ СРЕДСТВ БЮДЖЕТОВ</t>
  </si>
  <si>
    <t xml:space="preserve"> - остатки целевых средств всего, в т.ч.:</t>
  </si>
  <si>
    <t xml:space="preserve"> - налог, взимаемый в связи с применением патентной системы налогообложения</t>
  </si>
  <si>
    <t xml:space="preserve"> - задолженность и перерасчеты по отмененным налогам, сборам и иным обязательным платежам</t>
  </si>
  <si>
    <t xml:space="preserve"> - прочие безвозмездные поступления</t>
  </si>
  <si>
    <t>Стипендии (ВР 340)</t>
  </si>
  <si>
    <t>Публичные нормативные выплаты гражданам несоциального характера (ВР 330)</t>
  </si>
  <si>
    <t>Исполнение судебных актов (ВР 830)</t>
  </si>
  <si>
    <t>Резервные средства (ВР 870)</t>
  </si>
  <si>
    <t xml:space="preserve"> - остатки целевых средств из областного бюджета</t>
  </si>
  <si>
    <t xml:space="preserve"> - остатки целевых средств из бюджетов поселений</t>
  </si>
  <si>
    <t xml:space="preserve"> - за счет целевых средств</t>
  </si>
  <si>
    <t>Закупка товаров, работ, услуг в целях капитального ремонта государственного (муниципального) имущества (ВР 243)</t>
  </si>
  <si>
    <t xml:space="preserve"> - остатки нецелевых средств, в т.ч.:</t>
  </si>
  <si>
    <t>остатки собственных средств</t>
  </si>
  <si>
    <t>остатки муниципального дорожного фонда</t>
  </si>
  <si>
    <t>1111.01</t>
  </si>
  <si>
    <t>1111.02</t>
  </si>
  <si>
    <t>1111.03</t>
  </si>
  <si>
    <t>1111.04</t>
  </si>
  <si>
    <t>1111.05</t>
  </si>
  <si>
    <t>1111.06</t>
  </si>
  <si>
    <t>1111.07</t>
  </si>
  <si>
    <t>1111.08</t>
  </si>
  <si>
    <t>1111.09</t>
  </si>
  <si>
    <t>1111.10</t>
  </si>
  <si>
    <t>1111.11</t>
  </si>
  <si>
    <t>1111.12</t>
  </si>
  <si>
    <t xml:space="preserve"> - налог, взимаемый в связи с применением упрощенной системы налогообложения</t>
  </si>
  <si>
    <t xml:space="preserve"> - единый налог на вмененный доход для отдельных видов деятельности</t>
  </si>
  <si>
    <t xml:space="preserve"> - единый сельскохозяйственный налог</t>
  </si>
  <si>
    <t xml:space="preserve"> - налог на добычу полезных ископаемых</t>
  </si>
  <si>
    <t>1.2. БЕЗВОЗМЕЗДНЫЕ ПОСТУПЛЕНИЯ</t>
  </si>
  <si>
    <t>БЕЗВОЗМЕЗДНЫЕ ПОСТУПЛЕНИЯ ОТ ДРУГИХ БЮДЖЕТОВ БЮДЖЕТНОЙ СИСТЕМЫ, в т.ч.:</t>
  </si>
  <si>
    <t xml:space="preserve"> - дотация на выравнивание бюджетной обеспеченности </t>
  </si>
  <si>
    <t xml:space="preserve"> - прочие безвозмездные поступления от других бюджетов бюджетной системы</t>
  </si>
  <si>
    <t xml:space="preserve"> - безвозмездные поступления от негосударственных организаций</t>
  </si>
  <si>
    <t xml:space="preserve"> - доходы бюджетов от возврата бюджетами остатков субсидий, субвенций и иных межбюджетных трансфертов, имеющих целевое назначение, прошлых лет (2 18...)</t>
  </si>
  <si>
    <t xml:space="preserve"> - возврат остатков субсидий, субвенций и иных межбюджетных трансфертов, имеющих целевое назначение, прошлых лет (2 19...)</t>
  </si>
  <si>
    <t>Премии и гранты (ВР 350)</t>
  </si>
  <si>
    <t>Иные выплаты населению (ВР 360)</t>
  </si>
  <si>
    <t>Субсидии некоммерческим организациям (за исключением государственных (муниципальных) учреждений) (ВР 630)</t>
  </si>
  <si>
    <t>Расходы на обслуживание муниципального долга (ВР 730)</t>
  </si>
  <si>
    <t>3.1. БЮДЖЕТНЫЕ КРЕДИТЫ, ПОЛУЧЕННЫЕ ОТ ДРУГИХ БЮДЖЕТОВ</t>
  </si>
  <si>
    <t>3.2. КРЕДИТЫ, ПОЛУЧЕННЫЕ ОТ КРЕДИТНЫХ ОРГАНИЗАЦИЙ</t>
  </si>
  <si>
    <t>3.3. ИНЫЕ ИСТОЧНИКИ</t>
  </si>
  <si>
    <t>5100.01</t>
  </si>
  <si>
    <t>5100.02</t>
  </si>
  <si>
    <t>5200.02</t>
  </si>
  <si>
    <t>5200.01</t>
  </si>
  <si>
    <t>3.4. КРЕДИТЫ, ПРЕДОСТАВЛЕННЫЕ ДРУГИМ БЮДЖЕТАМ</t>
  </si>
  <si>
    <t>за счет средств муниципального дорожного фонда</t>
  </si>
  <si>
    <t xml:space="preserve"> - за счет собственных средств, из них:</t>
  </si>
  <si>
    <t>4520.01</t>
  </si>
  <si>
    <t>Изменения по конкретной поправке (+/-)</t>
  </si>
  <si>
    <t>Бюджет первоначальный</t>
  </si>
  <si>
    <t>Бюджет с учетом изменений</t>
  </si>
  <si>
    <t>Примечание (краткое обоснование изменений)</t>
  </si>
  <si>
    <t>увеличение (+)</t>
  </si>
  <si>
    <t>уменьшение (-)</t>
  </si>
  <si>
    <t>всего</t>
  </si>
  <si>
    <t xml:space="preserve"> - субсидии</t>
  </si>
  <si>
    <t>за счет целевых средств</t>
  </si>
  <si>
    <t>за счет собственных средств</t>
  </si>
  <si>
    <t>Социальные выплаты гражданам (ВР 310+320)</t>
  </si>
  <si>
    <t xml:space="preserve"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(ВР 610+620 без заработной платы работникам учреждений, осуществляемые за счет средств субсидий, предоставляемых бюджетным и автономным учреждениям, и расходов на оплату коммунальных услуг)
</t>
  </si>
  <si>
    <t>Другие расходы (за исключением вышеуказанных )</t>
  </si>
  <si>
    <t>СПРАВОЧНО</t>
  </si>
  <si>
    <t>Уровень дефицита бюджета к налоговым, неналоговым доходам, %</t>
  </si>
  <si>
    <t xml:space="preserve">РАСХОДЫ МУНИЦИПАЛЬНОГО ДОРОЖНОГО ФОНДА </t>
  </si>
  <si>
    <t>2001.01</t>
  </si>
  <si>
    <t>2001.02</t>
  </si>
  <si>
    <t>2002.01</t>
  </si>
  <si>
    <t>2002.02</t>
  </si>
  <si>
    <t>2003.01</t>
  </si>
  <si>
    <t>2003.02</t>
  </si>
  <si>
    <t>2004.01</t>
  </si>
  <si>
    <t>2004.02</t>
  </si>
  <si>
    <t>2005.01</t>
  </si>
  <si>
    <t>2005.02</t>
  </si>
  <si>
    <t>2006.01</t>
  </si>
  <si>
    <t>2006.02</t>
  </si>
  <si>
    <t>2007.01</t>
  </si>
  <si>
    <t>2007.02</t>
  </si>
  <si>
    <t>2008.01</t>
  </si>
  <si>
    <t>2008.02</t>
  </si>
  <si>
    <t>2009.01</t>
  </si>
  <si>
    <t>2009.02</t>
  </si>
  <si>
    <t>2010.01</t>
  </si>
  <si>
    <t>2010.02</t>
  </si>
  <si>
    <t>2011.01</t>
  </si>
  <si>
    <t>2011.02</t>
  </si>
  <si>
    <t>2012.01</t>
  </si>
  <si>
    <t>2012.02</t>
  </si>
  <si>
    <t>2013.01</t>
  </si>
  <si>
    <t>2013.02</t>
  </si>
  <si>
    <t>2014.01</t>
  </si>
  <si>
    <t>2014.02</t>
  </si>
  <si>
    <t>2016.01</t>
  </si>
  <si>
    <t>2016.02</t>
  </si>
  <si>
    <t>2017.01</t>
  </si>
  <si>
    <t>2017.02</t>
  </si>
  <si>
    <t>2018.01</t>
  </si>
  <si>
    <t>2018.02</t>
  </si>
  <si>
    <t>2020.01</t>
  </si>
  <si>
    <t>2020.02</t>
  </si>
  <si>
    <t>2021.01</t>
  </si>
  <si>
    <t>2021.02</t>
  </si>
  <si>
    <t>Иные выплаты (ВР 112+113+122+123)</t>
  </si>
  <si>
    <t xml:space="preserve">Капитальные вложения в объекты государственной (муниципальной) собственности (ВР 400)
</t>
  </si>
  <si>
    <t xml:space="preserve">Межбюджетные трансферты (ВР 500)
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</si>
  <si>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(ВР 810)</t>
  </si>
  <si>
    <t>Уплата налогов, сборов и иных платежей (ВР 850)</t>
  </si>
  <si>
    <t xml:space="preserve"> - прочие дотации</t>
  </si>
  <si>
    <t xml:space="preserve"> - безвозмездные поступления от государственных организаций</t>
  </si>
  <si>
    <t>Общий объем фонда оплаты труда и взносы по обязательному социальному страхованию на выплаты по оплате труда работников и иные выплаты работникам (ВР 111+119+121+129; 13101+13201+13301+13401+13501+13601+14101+14201+14301+14401+14501+14601)</t>
  </si>
  <si>
    <t>-</t>
  </si>
  <si>
    <t>в том числе за счет собственных остатков</t>
  </si>
  <si>
    <t>Расходы на оплату коммунальных услуг (ВР 244+245+247+610+620)</t>
  </si>
  <si>
    <t>- иные межбюджетные трансферты</t>
  </si>
  <si>
    <t>ПРОФИЦИТ (+)/ДЕФИЦИТ ( - ) за счет собственных средств</t>
  </si>
  <si>
    <t>Свод изменений 
к проекту решения о внесении изменений в решение о бюджете на 2021 год и на плановый период 2022 и 2023 годов муниципального образования Михайловское сельское поселение Дорогобужского района Смоленской области</t>
  </si>
  <si>
    <t xml:space="preserve"> - доход от сдачи в аренду имущества</t>
  </si>
  <si>
    <t>Иные закупки товаров, работ и услуг для обеспечения государственных (муниципальных нужд) (за исключением закупки товаров, работ и услуг в целях капитального ремонта государственного (муниципального) имущества (ВР 241+242+244+245)</t>
  </si>
  <si>
    <t>Бюджет до внесения предлагаемых изменений ( редакции от 22.06.2021 г  №  6 )</t>
  </si>
  <si>
    <t>Увеличение ассигнований в связи с получением уведомления № 8170159/1 "О предоставлении субсидии, субвенции, иного межбюджетного трансферта, имеющего целевое назначение на 2021 год и на плановый период 2022 и 2023 годов" от 24.06.2021г.</t>
  </si>
  <si>
    <t>Перераспределение денежных средств на  оплату разработки проектно-сметной документации для строительства спортивной площадки.</t>
  </si>
  <si>
    <t xml:space="preserve"> - доходы от продажи земельных участков</t>
  </si>
  <si>
    <t>Увеличение ассигнований в связи с получением уведомления № 99196/1 "О предоставлении субсидии, субвенции, иного межбюджетного трансферта, имеющего целевое назначение на 2021 год и на плановый период 2022 и 2023 годов" от 23.07.2021г. и уведомления "Об изменении бюджетных ассигнований и лимитов бюджетных обязательств на 2021 год и не плановый период 2022 и 2023 гг" от 29.07.2021г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</si>
</sst>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"/>
    <numFmt numFmtId="165" formatCode="#,##0.0"/>
    <numFmt numFmtId="166" formatCode="#,##0_ ;[Red]\-#,##0\ "/>
    <numFmt numFmtId="167" formatCode="#,##0.0_ ;[Red]\-#,##0.0\ "/>
  </numFmts>
  <fonts count="6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0"/>
      <color rgb="FF000000"/>
      <name val="Arial Cyr"/>
    </font>
    <font>
      <u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Arial Cy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</font>
    <font>
      <sz val="12"/>
      <color rgb="FF000000"/>
      <name val="Times New Roman"/>
      <family val="2"/>
    </font>
    <font>
      <sz val="14"/>
      <color rgb="FF000000"/>
      <name val="Times New Roman"/>
      <family val="2"/>
    </font>
    <font>
      <i/>
      <sz val="12"/>
      <color rgb="FF000000"/>
      <name val="Times New Roman"/>
      <family val="2"/>
    </font>
    <font>
      <sz val="10"/>
      <color rgb="FF000000"/>
      <name val="Times New Roman"/>
      <family val="2"/>
    </font>
    <font>
      <sz val="12"/>
      <color rgb="FF000000"/>
      <name val="Arial Cyr"/>
      <family val="2"/>
    </font>
    <font>
      <sz val="9"/>
      <color rgb="FF000000"/>
      <name val="Times New Roman"/>
      <family val="2"/>
    </font>
    <font>
      <sz val="8"/>
      <color rgb="FF000000"/>
      <name val="Arial"/>
      <family val="2"/>
    </font>
    <font>
      <sz val="10"/>
      <color rgb="FF000000"/>
      <name val="Arial Cyr"/>
      <family val="2"/>
    </font>
    <font>
      <b/>
      <sz val="14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1"/>
      <color rgb="FF000000"/>
      <name val="Times New Roman"/>
      <family val="2"/>
    </font>
    <font>
      <b/>
      <sz val="9"/>
      <color rgb="FF000000"/>
      <name val="Times New Roman"/>
      <family val="2"/>
    </font>
    <font>
      <i/>
      <sz val="9"/>
      <color rgb="FF000000"/>
      <name val="Times New Roman"/>
      <family val="2"/>
    </font>
    <font>
      <b/>
      <i/>
      <sz val="9"/>
      <color rgb="FF000000"/>
      <name val="Times New Roman"/>
      <family val="2"/>
    </font>
    <font>
      <u/>
      <sz val="10"/>
      <color rgb="FF000000"/>
      <name val="Arial Cyr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color rgb="FF00B05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4BD97"/>
      </patternFill>
    </fill>
    <fill>
      <patternFill patternType="solid">
        <fgColor rgb="FFC0C0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D9D9D9"/>
      </patternFill>
    </fill>
    <fill>
      <patternFill patternType="solid">
        <fgColor rgb="FFDDD9C3"/>
      </patternFill>
    </fill>
    <fill>
      <patternFill patternType="solid">
        <fgColor rgb="FFCCCCCC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0">
    <xf numFmtId="0" fontId="0" fillId="0" borderId="0"/>
    <xf numFmtId="49" fontId="1" fillId="0" borderId="1">
      <alignment vertical="top"/>
    </xf>
    <xf numFmtId="0" fontId="1" fillId="0" borderId="1">
      <alignment vertical="top"/>
    </xf>
    <xf numFmtId="0" fontId="1" fillId="0" borderId="1">
      <alignment horizontal="center" vertical="top" wrapText="1"/>
    </xf>
    <xf numFmtId="0" fontId="2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 wrapText="1"/>
    </xf>
    <xf numFmtId="0" fontId="3" fillId="0" borderId="1">
      <alignment horizontal="left" wrapText="1"/>
    </xf>
    <xf numFmtId="49" fontId="4" fillId="0" borderId="1">
      <alignment horizontal="center" vertical="center" wrapText="1"/>
    </xf>
    <xf numFmtId="49" fontId="5" fillId="0" borderId="1">
      <alignment horizontal="center" vertical="top"/>
    </xf>
    <xf numFmtId="49" fontId="4" fillId="0" borderId="1">
      <alignment horizontal="center" vertical="center"/>
    </xf>
    <xf numFmtId="49" fontId="6" fillId="0" borderId="4">
      <alignment horizontal="left" vertical="center"/>
    </xf>
    <xf numFmtId="0" fontId="6" fillId="0" borderId="4">
      <alignment horizontal="left" vertical="center"/>
    </xf>
    <xf numFmtId="0" fontId="6" fillId="0" borderId="4">
      <alignment horizontal="center" vertical="center" wrapText="1"/>
    </xf>
    <xf numFmtId="164" fontId="6" fillId="0" borderId="4">
      <alignment horizontal="left" vertical="center"/>
    </xf>
    <xf numFmtId="0" fontId="6" fillId="0" borderId="4">
      <alignment horizontal="right" vertical="center"/>
    </xf>
    <xf numFmtId="49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2" borderId="2">
      <alignment horizontal="center" vertical="center" wrapText="1"/>
    </xf>
    <xf numFmtId="0" fontId="8" fillId="2" borderId="2">
      <alignment horizontal="center" vertical="center" wrapText="1"/>
    </xf>
    <xf numFmtId="0" fontId="8" fillId="0" borderId="2">
      <alignment horizontal="center" vertical="top"/>
    </xf>
    <xf numFmtId="0" fontId="7" fillId="2" borderId="2">
      <alignment horizontal="center" vertical="center" wrapText="1"/>
    </xf>
    <xf numFmtId="0" fontId="7" fillId="2" borderId="2">
      <alignment horizontal="center" vertical="center" wrapText="1"/>
    </xf>
    <xf numFmtId="49" fontId="7" fillId="2" borderId="2">
      <alignment horizontal="center" vertical="center" wrapText="1"/>
    </xf>
    <xf numFmtId="0" fontId="9" fillId="3" borderId="2">
      <alignment horizontal="left" vertical="center" wrapText="1"/>
    </xf>
    <xf numFmtId="164" fontId="9" fillId="3" borderId="2">
      <alignment horizontal="left" vertical="center" wrapText="1"/>
    </xf>
    <xf numFmtId="164" fontId="7" fillId="3" borderId="2">
      <alignment horizontal="center" vertical="center" wrapText="1"/>
    </xf>
    <xf numFmtId="164" fontId="7" fillId="4" borderId="2">
      <alignment horizontal="center" vertical="center"/>
    </xf>
    <xf numFmtId="3" fontId="7" fillId="3" borderId="2">
      <alignment horizontal="center" vertical="center" wrapText="1"/>
    </xf>
    <xf numFmtId="0" fontId="7" fillId="5" borderId="2">
      <alignment horizontal="left" vertical="center" wrapText="1"/>
    </xf>
    <xf numFmtId="164" fontId="7" fillId="5" borderId="2">
      <alignment horizontal="left" vertical="center" wrapText="1"/>
    </xf>
    <xf numFmtId="164" fontId="7" fillId="5" borderId="2">
      <alignment horizontal="center" vertical="center" wrapText="1"/>
    </xf>
    <xf numFmtId="0" fontId="7" fillId="6" borderId="2">
      <alignment horizontal="left" vertical="center" wrapText="1"/>
    </xf>
    <xf numFmtId="164" fontId="7" fillId="6" borderId="2">
      <alignment horizontal="left" vertical="center" wrapText="1"/>
    </xf>
    <xf numFmtId="164" fontId="7" fillId="6" borderId="2">
      <alignment horizontal="center" vertical="center" wrapText="1"/>
    </xf>
    <xf numFmtId="3" fontId="7" fillId="6" borderId="2">
      <alignment horizontal="center" vertical="center" wrapText="1"/>
    </xf>
    <xf numFmtId="0" fontId="7" fillId="0" borderId="2">
      <alignment horizontal="left" vertical="center" wrapText="1"/>
    </xf>
    <xf numFmtId="164" fontId="7" fillId="0" borderId="2">
      <alignment horizontal="left" vertical="center" wrapText="1"/>
    </xf>
    <xf numFmtId="164" fontId="7" fillId="0" borderId="2">
      <alignment horizontal="center" vertical="center" wrapText="1"/>
    </xf>
    <xf numFmtId="0" fontId="10" fillId="0" borderId="2">
      <alignment horizontal="left" vertical="center" wrapText="1"/>
    </xf>
    <xf numFmtId="164" fontId="10" fillId="0" borderId="2">
      <alignment horizontal="left" vertical="center" wrapText="1"/>
    </xf>
    <xf numFmtId="164" fontId="9" fillId="5" borderId="2">
      <alignment horizontal="center" vertical="center" wrapText="1"/>
    </xf>
    <xf numFmtId="164" fontId="9" fillId="6" borderId="2">
      <alignment horizontal="center" vertical="center" wrapText="1"/>
    </xf>
    <xf numFmtId="164" fontId="7" fillId="2" borderId="2">
      <alignment horizontal="center" vertical="center"/>
    </xf>
    <xf numFmtId="0" fontId="7" fillId="2" borderId="2">
      <alignment horizontal="left" vertical="center" wrapText="1"/>
    </xf>
    <xf numFmtId="164" fontId="7" fillId="2" borderId="2">
      <alignment horizontal="center" vertical="center" wrapText="1"/>
    </xf>
    <xf numFmtId="164" fontId="10" fillId="2" borderId="2">
      <alignment horizontal="center" vertical="center" wrapText="1"/>
    </xf>
    <xf numFmtId="164" fontId="7" fillId="2" borderId="2">
      <alignment horizontal="left" vertical="center" wrapText="1"/>
    </xf>
    <xf numFmtId="0" fontId="7" fillId="7" borderId="2">
      <alignment horizontal="left" vertical="center" wrapText="1"/>
    </xf>
    <xf numFmtId="164" fontId="7" fillId="7" borderId="2">
      <alignment horizontal="left" vertical="center" wrapText="1"/>
    </xf>
    <xf numFmtId="164" fontId="7" fillId="7" borderId="2">
      <alignment horizontal="center" vertical="center" wrapText="1"/>
    </xf>
    <xf numFmtId="0" fontId="10" fillId="2" borderId="2">
      <alignment horizontal="left" vertical="center" wrapText="1"/>
    </xf>
    <xf numFmtId="164" fontId="9" fillId="3" borderId="2">
      <alignment horizontal="center" vertical="center" wrapText="1"/>
    </xf>
    <xf numFmtId="0" fontId="7" fillId="3" borderId="2">
      <alignment horizontal="left" vertical="center" wrapText="1"/>
    </xf>
    <xf numFmtId="164" fontId="7" fillId="3" borderId="2">
      <alignment horizontal="left" vertical="center" wrapText="1"/>
    </xf>
    <xf numFmtId="164" fontId="10" fillId="0" borderId="2">
      <alignment horizontal="center" vertical="center" wrapText="1"/>
    </xf>
    <xf numFmtId="0" fontId="7" fillId="0" borderId="3">
      <alignment vertical="center"/>
    </xf>
    <xf numFmtId="0" fontId="11" fillId="0" borderId="3">
      <alignment vertical="center"/>
    </xf>
    <xf numFmtId="164" fontId="7" fillId="0" borderId="3">
      <alignment horizontal="center" vertical="center" wrapText="1"/>
    </xf>
    <xf numFmtId="0" fontId="7" fillId="0" borderId="3">
      <alignment horizontal="left" vertical="center"/>
    </xf>
    <xf numFmtId="0" fontId="7" fillId="0" borderId="1">
      <alignment horizontal="left" vertical="top"/>
    </xf>
    <xf numFmtId="0" fontId="12" fillId="0" borderId="4">
      <alignment horizontal="left" vertical="top"/>
    </xf>
    <xf numFmtId="0" fontId="7" fillId="0" borderId="4">
      <alignment horizontal="center" vertical="top" wrapText="1"/>
    </xf>
    <xf numFmtId="0" fontId="7" fillId="0" borderId="4">
      <alignment horizontal="left" vertical="top"/>
    </xf>
    <xf numFmtId="0" fontId="7" fillId="0" borderId="5">
      <alignment horizontal="left" vertical="top"/>
    </xf>
    <xf numFmtId="0" fontId="6" fillId="0" borderId="2">
      <alignment horizontal="left" vertical="top" wrapText="1"/>
    </xf>
    <xf numFmtId="0" fontId="11" fillId="0" borderId="1">
      <alignment horizontal="left" vertical="center"/>
    </xf>
    <xf numFmtId="0" fontId="11" fillId="0" borderId="3">
      <alignment horizontal="left" vertical="center"/>
    </xf>
    <xf numFmtId="0" fontId="13" fillId="0" borderId="1">
      <alignment horizontal="left" vertical="center"/>
    </xf>
    <xf numFmtId="0" fontId="13" fillId="0" borderId="1">
      <alignment horizontal="left"/>
    </xf>
    <xf numFmtId="0" fontId="11" fillId="0" borderId="4">
      <alignment horizontal="left" vertical="center"/>
    </xf>
    <xf numFmtId="0" fontId="14" fillId="0" borderId="4">
      <alignment horizontal="left" vertical="center"/>
    </xf>
    <xf numFmtId="0" fontId="15" fillId="0" borderId="4">
      <alignment horizontal="center"/>
    </xf>
    <xf numFmtId="0" fontId="13" fillId="0" borderId="1">
      <alignment horizontal="center"/>
    </xf>
    <xf numFmtId="0" fontId="13" fillId="0" borderId="3">
      <alignment horizontal="center"/>
    </xf>
    <xf numFmtId="0" fontId="13" fillId="0" borderId="4">
      <alignment horizontal="center"/>
    </xf>
    <xf numFmtId="0" fontId="13" fillId="2" borderId="1">
      <alignment horizontal="left"/>
    </xf>
    <xf numFmtId="0" fontId="13" fillId="2" borderId="1">
      <alignment horizontal="center"/>
    </xf>
    <xf numFmtId="0" fontId="13" fillId="2" borderId="1">
      <alignment horizontal="center"/>
    </xf>
    <xf numFmtId="0" fontId="4" fillId="2" borderId="1">
      <alignment horizontal="center" vertical="center" wrapText="1"/>
    </xf>
    <xf numFmtId="0" fontId="13" fillId="2" borderId="4">
      <alignment horizontal="left"/>
    </xf>
    <xf numFmtId="0" fontId="13" fillId="2" borderId="4">
      <alignment horizontal="right"/>
    </xf>
    <xf numFmtId="164" fontId="13" fillId="0" borderId="2">
      <alignment horizontal="center" vertical="center" wrapText="1"/>
    </xf>
    <xf numFmtId="164" fontId="16" fillId="2" borderId="2">
      <alignment horizontal="center" vertical="center" wrapText="1"/>
    </xf>
    <xf numFmtId="164" fontId="13" fillId="0" borderId="2">
      <alignment horizontal="left" vertical="center" wrapText="1"/>
    </xf>
    <xf numFmtId="164" fontId="13" fillId="0" borderId="2">
      <alignment horizontal="left" vertical="center" wrapText="1"/>
    </xf>
    <xf numFmtId="164" fontId="8" fillId="0" borderId="2">
      <alignment horizontal="center" vertical="center" wrapText="1"/>
      <protection locked="0"/>
    </xf>
    <xf numFmtId="164" fontId="13" fillId="8" borderId="2">
      <alignment horizontal="left" vertical="center" wrapText="1"/>
    </xf>
    <xf numFmtId="165" fontId="13" fillId="8" borderId="2">
      <alignment horizontal="center" vertical="center"/>
    </xf>
    <xf numFmtId="165" fontId="13" fillId="0" borderId="2">
      <alignment horizontal="center" vertical="center"/>
    </xf>
    <xf numFmtId="164" fontId="17" fillId="0" borderId="2">
      <alignment horizontal="left" vertical="center" wrapText="1"/>
    </xf>
    <xf numFmtId="164" fontId="13" fillId="2" borderId="2">
      <alignment horizontal="left" vertical="center" wrapText="1"/>
    </xf>
    <xf numFmtId="165" fontId="13" fillId="2" borderId="2">
      <alignment horizontal="center" vertical="center"/>
    </xf>
    <xf numFmtId="164" fontId="13" fillId="0" borderId="3">
      <alignment horizontal="left" vertical="center" wrapText="1"/>
    </xf>
    <xf numFmtId="165" fontId="13" fillId="0" borderId="3">
      <alignment horizontal="right" vertical="center"/>
    </xf>
    <xf numFmtId="164" fontId="16" fillId="2" borderId="3">
      <alignment horizontal="center" vertical="center" wrapText="1"/>
    </xf>
    <xf numFmtId="0" fontId="18" fillId="2" borderId="1">
      <alignment vertical="top"/>
    </xf>
    <xf numFmtId="0" fontId="6" fillId="0" borderId="1">
      <alignment horizontal="left" vertical="center"/>
    </xf>
    <xf numFmtId="0" fontId="13" fillId="0" borderId="4">
      <alignment horizontal="left"/>
    </xf>
    <xf numFmtId="0" fontId="13" fillId="0" borderId="3">
      <alignment horizontal="center"/>
    </xf>
    <xf numFmtId="0" fontId="19" fillId="0" borderId="1">
      <alignment horizontal="left"/>
    </xf>
    <xf numFmtId="0" fontId="18" fillId="0" borderId="1">
      <alignment vertical="top"/>
    </xf>
    <xf numFmtId="0" fontId="13" fillId="2" borderId="1">
      <alignment horizontal="center" vertical="center"/>
    </xf>
    <xf numFmtId="0" fontId="4" fillId="2" borderId="4">
      <alignment horizontal="center" vertical="center" wrapText="1"/>
    </xf>
    <xf numFmtId="0" fontId="13" fillId="2" borderId="2">
      <alignment horizontal="center" vertical="center" wrapText="1"/>
    </xf>
    <xf numFmtId="0" fontId="20" fillId="0" borderId="2">
      <alignment horizontal="center" vertical="center" wrapText="1"/>
    </xf>
    <xf numFmtId="0" fontId="20" fillId="0" borderId="2">
      <alignment horizontal="center" vertical="center" wrapText="1"/>
    </xf>
    <xf numFmtId="0" fontId="11" fillId="0" borderId="2">
      <alignment horizontal="center" vertical="center" wrapText="1"/>
    </xf>
    <xf numFmtId="0" fontId="20" fillId="0" borderId="2">
      <alignment horizontal="center" vertical="center" wrapText="1"/>
    </xf>
    <xf numFmtId="3" fontId="21" fillId="0" borderId="2">
      <alignment horizontal="center"/>
    </xf>
    <xf numFmtId="49" fontId="21" fillId="0" borderId="2">
      <alignment horizontal="left"/>
    </xf>
    <xf numFmtId="0" fontId="20" fillId="0" borderId="1"/>
    <xf numFmtId="0" fontId="11" fillId="0" borderId="1"/>
    <xf numFmtId="0" fontId="16" fillId="0" borderId="1">
      <alignment horizontal="left" vertical="center"/>
    </xf>
    <xf numFmtId="0" fontId="22" fillId="0" borderId="1">
      <alignment horizontal="center" vertical="center" wrapText="1"/>
    </xf>
    <xf numFmtId="0" fontId="16" fillId="0" borderId="1">
      <alignment horizontal="left" vertical="center"/>
    </xf>
    <xf numFmtId="0" fontId="16" fillId="0" borderId="4">
      <alignment horizontal="left" vertical="center"/>
    </xf>
    <xf numFmtId="0" fontId="20" fillId="0" borderId="4"/>
    <xf numFmtId="0" fontId="23" fillId="0" borderId="4">
      <alignment horizontal="right" vertical="center"/>
    </xf>
    <xf numFmtId="0" fontId="24" fillId="0" borderId="2">
      <alignment horizontal="center" vertical="center" wrapText="1"/>
    </xf>
    <xf numFmtId="0" fontId="23" fillId="0" borderId="2">
      <alignment horizontal="center" vertical="center" wrapText="1"/>
    </xf>
    <xf numFmtId="0" fontId="23" fillId="0" borderId="2">
      <alignment horizontal="center" vertical="center"/>
    </xf>
    <xf numFmtId="0" fontId="23" fillId="0" borderId="2">
      <alignment horizontal="center" vertical="center" wrapText="1"/>
    </xf>
    <xf numFmtId="0" fontId="24" fillId="0" borderId="2">
      <alignment horizontal="center" vertical="center" wrapText="1"/>
    </xf>
    <xf numFmtId="0" fontId="13" fillId="2" borderId="2">
      <alignment horizontal="center" vertical="center" wrapText="1"/>
    </xf>
    <xf numFmtId="3" fontId="23" fillId="3" borderId="2">
      <alignment horizontal="left" vertical="center" wrapText="1"/>
    </xf>
    <xf numFmtId="164" fontId="3" fillId="3" borderId="2">
      <alignment horizontal="center" vertical="center" wrapText="1"/>
    </xf>
    <xf numFmtId="3" fontId="13" fillId="2" borderId="2">
      <alignment horizontal="left" vertical="center" wrapText="1"/>
    </xf>
    <xf numFmtId="164" fontId="13" fillId="2" borderId="2">
      <alignment horizontal="center" vertical="center" wrapText="1"/>
    </xf>
    <xf numFmtId="3" fontId="13" fillId="6" borderId="2">
      <alignment horizontal="left" vertical="center" wrapText="1"/>
    </xf>
    <xf numFmtId="164" fontId="13" fillId="6" borderId="2">
      <alignment horizontal="center" vertical="center" wrapText="1"/>
    </xf>
    <xf numFmtId="3" fontId="13" fillId="0" borderId="2">
      <alignment horizontal="left" vertical="center" wrapText="1"/>
    </xf>
    <xf numFmtId="164" fontId="23" fillId="3" borderId="2">
      <alignment horizontal="center" vertical="center" wrapText="1"/>
    </xf>
    <xf numFmtId="3" fontId="23" fillId="2" borderId="2">
      <alignment horizontal="left" vertical="center" wrapText="1"/>
    </xf>
    <xf numFmtId="164" fontId="23" fillId="2" borderId="2">
      <alignment horizontal="center" vertical="center" wrapText="1"/>
    </xf>
    <xf numFmtId="0" fontId="20" fillId="0" borderId="3"/>
    <xf numFmtId="0" fontId="26" fillId="0" borderId="0"/>
    <xf numFmtId="0" fontId="26" fillId="0" borderId="0"/>
    <xf numFmtId="0" fontId="26" fillId="0" borderId="0"/>
    <xf numFmtId="0" fontId="25" fillId="0" borderId="1"/>
    <xf numFmtId="0" fontId="25" fillId="0" borderId="1"/>
    <xf numFmtId="49" fontId="11" fillId="9" borderId="1"/>
    <xf numFmtId="49" fontId="11" fillId="9" borderId="6"/>
    <xf numFmtId="49" fontId="11" fillId="9" borderId="3"/>
    <xf numFmtId="0" fontId="27" fillId="0" borderId="1"/>
    <xf numFmtId="0" fontId="28" fillId="2" borderId="1">
      <alignment horizontal="center"/>
    </xf>
    <xf numFmtId="0" fontId="29" fillId="2" borderId="1">
      <alignment horizontal="center" vertical="center" wrapText="1"/>
    </xf>
    <xf numFmtId="0" fontId="28" fillId="2" borderId="4">
      <alignment horizontal="left"/>
    </xf>
    <xf numFmtId="164" fontId="28" fillId="0" borderId="2">
      <alignment horizontal="center" vertical="center" wrapText="1"/>
    </xf>
    <xf numFmtId="164" fontId="28" fillId="0" borderId="2">
      <alignment horizontal="left" vertical="center" wrapText="1"/>
    </xf>
    <xf numFmtId="164" fontId="30" fillId="0" borderId="2">
      <alignment horizontal="left" vertical="center" wrapText="1"/>
    </xf>
    <xf numFmtId="164" fontId="28" fillId="0" borderId="3">
      <alignment horizontal="left" vertical="center" wrapText="1"/>
    </xf>
    <xf numFmtId="0" fontId="31" fillId="0" borderId="1">
      <alignment horizontal="left" vertical="center"/>
    </xf>
    <xf numFmtId="0" fontId="46" fillId="0" borderId="1">
      <alignment horizontal="left"/>
    </xf>
    <xf numFmtId="0" fontId="32" fillId="0" borderId="1">
      <alignment vertical="top"/>
    </xf>
    <xf numFmtId="164" fontId="28" fillId="0" borderId="2">
      <alignment horizontal="left" vertical="center" wrapText="1"/>
    </xf>
    <xf numFmtId="164" fontId="28" fillId="8" borderId="2">
      <alignment horizontal="left" vertical="center" wrapText="1"/>
    </xf>
    <xf numFmtId="164" fontId="28" fillId="2" borderId="2">
      <alignment horizontal="left" vertical="center" wrapText="1"/>
    </xf>
    <xf numFmtId="0" fontId="28" fillId="0" borderId="4">
      <alignment horizontal="left"/>
    </xf>
    <xf numFmtId="0" fontId="28" fillId="0" borderId="3">
      <alignment horizontal="center"/>
    </xf>
    <xf numFmtId="164" fontId="33" fillId="0" borderId="2">
      <alignment horizontal="center" vertical="center" wrapText="1"/>
      <protection locked="0"/>
    </xf>
    <xf numFmtId="165" fontId="28" fillId="8" borderId="2">
      <alignment horizontal="center" vertical="center"/>
    </xf>
    <xf numFmtId="165" fontId="28" fillId="0" borderId="2">
      <alignment horizontal="center" vertical="center"/>
    </xf>
    <xf numFmtId="165" fontId="28" fillId="2" borderId="2">
      <alignment horizontal="center" vertical="center"/>
    </xf>
    <xf numFmtId="165" fontId="28" fillId="0" borderId="3">
      <alignment horizontal="right" vertical="center"/>
    </xf>
    <xf numFmtId="0" fontId="28" fillId="2" borderId="4">
      <alignment horizontal="right"/>
    </xf>
    <xf numFmtId="164" fontId="28" fillId="2" borderId="2">
      <alignment horizontal="center" vertical="center" wrapText="1"/>
    </xf>
    <xf numFmtId="164" fontId="28" fillId="2" borderId="3">
      <alignment horizontal="center" vertical="center" wrapText="1"/>
    </xf>
    <xf numFmtId="0" fontId="32" fillId="2" borderId="1">
      <alignment vertical="top"/>
    </xf>
    <xf numFmtId="0" fontId="28" fillId="2" borderId="1">
      <alignment horizontal="center" vertical="center"/>
    </xf>
    <xf numFmtId="0" fontId="29" fillId="2" borderId="4">
      <alignment horizontal="center" vertical="center" wrapText="1"/>
    </xf>
    <xf numFmtId="0" fontId="28" fillId="2" borderId="2">
      <alignment horizontal="center" vertical="center" wrapText="1"/>
    </xf>
    <xf numFmtId="3" fontId="34" fillId="0" borderId="2">
      <alignment horizontal="center"/>
    </xf>
    <xf numFmtId="0" fontId="47" fillId="0" borderId="1"/>
    <xf numFmtId="49" fontId="34" fillId="0" borderId="2">
      <alignment horizontal="left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35" fillId="0" borderId="2">
      <alignment horizontal="center" vertical="center" wrapText="1"/>
    </xf>
    <xf numFmtId="0" fontId="35" fillId="0" borderId="1"/>
    <xf numFmtId="0" fontId="28" fillId="0" borderId="1">
      <alignment horizontal="left" vertical="center"/>
    </xf>
    <xf numFmtId="0" fontId="36" fillId="0" borderId="1">
      <alignment horizontal="center" vertical="center" wrapText="1"/>
    </xf>
    <xf numFmtId="0" fontId="28" fillId="0" borderId="1">
      <alignment horizontal="left" vertical="center"/>
    </xf>
    <xf numFmtId="0" fontId="28" fillId="0" borderId="4">
      <alignment horizontal="left" vertical="center"/>
    </xf>
    <xf numFmtId="0" fontId="37" fillId="0" borderId="2">
      <alignment horizontal="center" vertical="center" wrapText="1"/>
    </xf>
    <xf numFmtId="0" fontId="28" fillId="2" borderId="2">
      <alignment horizontal="center" vertical="center" wrapText="1"/>
    </xf>
    <xf numFmtId="3" fontId="37" fillId="3" borderId="2">
      <alignment horizontal="left" vertical="center" wrapText="1"/>
    </xf>
    <xf numFmtId="3" fontId="28" fillId="2" borderId="2">
      <alignment horizontal="left" vertical="center" wrapText="1"/>
    </xf>
    <xf numFmtId="3" fontId="28" fillId="6" borderId="2">
      <alignment horizontal="left" vertical="center" wrapText="1"/>
    </xf>
    <xf numFmtId="3" fontId="28" fillId="0" borderId="2">
      <alignment horizontal="left" vertical="center" wrapText="1"/>
    </xf>
    <xf numFmtId="3" fontId="37" fillId="2" borderId="2">
      <alignment horizontal="left" vertical="center" wrapText="1"/>
    </xf>
    <xf numFmtId="0" fontId="47" fillId="0" borderId="3"/>
    <xf numFmtId="0" fontId="37" fillId="0" borderId="2">
      <alignment horizontal="center" vertical="center" wrapText="1"/>
    </xf>
    <xf numFmtId="0" fontId="37" fillId="0" borderId="2">
      <alignment horizontal="center" vertical="center" wrapText="1"/>
    </xf>
    <xf numFmtId="164" fontId="38" fillId="3" borderId="2">
      <alignment horizontal="center" vertical="center" wrapText="1"/>
    </xf>
    <xf numFmtId="164" fontId="28" fillId="2" borderId="2">
      <alignment horizontal="center" vertical="center" wrapText="1"/>
    </xf>
    <xf numFmtId="164" fontId="28" fillId="6" borderId="2">
      <alignment horizontal="center" vertical="center" wrapText="1"/>
    </xf>
    <xf numFmtId="164" fontId="37" fillId="3" borderId="2">
      <alignment horizontal="center" vertical="center" wrapText="1"/>
    </xf>
    <xf numFmtId="164" fontId="37" fillId="2" borderId="2">
      <alignment horizontal="center" vertical="center" wrapText="1"/>
    </xf>
    <xf numFmtId="0" fontId="37" fillId="0" borderId="2">
      <alignment horizontal="center" vertical="center"/>
    </xf>
    <xf numFmtId="0" fontId="37" fillId="0" borderId="2">
      <alignment horizontal="center" vertical="center" wrapText="1"/>
    </xf>
    <xf numFmtId="0" fontId="47" fillId="0" borderId="4"/>
    <xf numFmtId="0" fontId="37" fillId="0" borderId="4">
      <alignment horizontal="right" vertical="center"/>
    </xf>
    <xf numFmtId="49" fontId="31" fillId="0" borderId="1">
      <alignment vertical="top"/>
    </xf>
    <xf numFmtId="49" fontId="38" fillId="0" borderId="1">
      <alignment horizontal="center" wrapText="1"/>
    </xf>
    <xf numFmtId="49" fontId="29" fillId="0" borderId="1">
      <alignment horizontal="center" vertical="center" wrapText="1"/>
    </xf>
    <xf numFmtId="49" fontId="36" fillId="0" borderId="1">
      <alignment horizontal="center" vertical="top"/>
    </xf>
    <xf numFmtId="49" fontId="29" fillId="0" borderId="1">
      <alignment horizontal="center" vertical="center"/>
    </xf>
    <xf numFmtId="49" fontId="31" fillId="0" borderId="4">
      <alignment horizontal="left" vertical="center"/>
    </xf>
    <xf numFmtId="49" fontId="33" fillId="0" borderId="2">
      <alignment horizontal="center" vertical="center" wrapText="1"/>
    </xf>
    <xf numFmtId="49" fontId="33" fillId="2" borderId="2">
      <alignment horizontal="center" vertical="center" wrapText="1"/>
    </xf>
    <xf numFmtId="0" fontId="39" fillId="3" borderId="2">
      <alignment horizontal="left" vertical="center" wrapText="1"/>
    </xf>
    <xf numFmtId="0" fontId="33" fillId="5" borderId="2">
      <alignment horizontal="left" vertical="center" wrapText="1"/>
    </xf>
    <xf numFmtId="0" fontId="33" fillId="6" borderId="2">
      <alignment horizontal="left" vertical="center" wrapText="1"/>
    </xf>
    <xf numFmtId="0" fontId="33" fillId="0" borderId="2">
      <alignment horizontal="left" vertical="center" wrapText="1"/>
    </xf>
    <xf numFmtId="0" fontId="40" fillId="0" borderId="2">
      <alignment horizontal="left" vertical="center" wrapText="1"/>
    </xf>
    <xf numFmtId="0" fontId="33" fillId="2" borderId="2">
      <alignment horizontal="left" vertical="center" wrapText="1"/>
    </xf>
    <xf numFmtId="0" fontId="33" fillId="7" borderId="2">
      <alignment horizontal="left" vertical="center" wrapText="1"/>
    </xf>
    <xf numFmtId="0" fontId="40" fillId="2" borderId="2">
      <alignment horizontal="left" vertical="center" wrapText="1"/>
    </xf>
    <xf numFmtId="0" fontId="33" fillId="3" borderId="2">
      <alignment horizontal="left" vertical="center" wrapText="1"/>
    </xf>
    <xf numFmtId="0" fontId="33" fillId="0" borderId="3">
      <alignment vertical="center"/>
    </xf>
    <xf numFmtId="0" fontId="33" fillId="0" borderId="1">
      <alignment horizontal="left" vertical="top"/>
    </xf>
    <xf numFmtId="0" fontId="33" fillId="0" borderId="5">
      <alignment horizontal="left" vertical="top"/>
    </xf>
    <xf numFmtId="0" fontId="35" fillId="0" borderId="1">
      <alignment horizontal="left" vertical="center"/>
    </xf>
    <xf numFmtId="0" fontId="28" fillId="0" borderId="1">
      <alignment horizontal="left" vertical="center"/>
    </xf>
    <xf numFmtId="0" fontId="28" fillId="0" borderId="1">
      <alignment horizontal="center"/>
    </xf>
    <xf numFmtId="0" fontId="31" fillId="0" borderId="1">
      <alignment vertical="top"/>
    </xf>
    <xf numFmtId="0" fontId="31" fillId="0" borderId="4">
      <alignment horizontal="left" vertical="center"/>
    </xf>
    <xf numFmtId="0" fontId="33" fillId="0" borderId="2">
      <alignment horizontal="center" vertical="center" wrapText="1"/>
    </xf>
    <xf numFmtId="0" fontId="33" fillId="2" borderId="2">
      <alignment horizontal="center" vertical="center" wrapText="1"/>
    </xf>
    <xf numFmtId="164" fontId="39" fillId="3" borderId="2">
      <alignment horizontal="left" vertical="center" wrapText="1"/>
    </xf>
    <xf numFmtId="164" fontId="33" fillId="5" borderId="2">
      <alignment horizontal="left" vertical="center" wrapText="1"/>
    </xf>
    <xf numFmtId="164" fontId="33" fillId="6" borderId="2">
      <alignment horizontal="left" vertical="center" wrapText="1"/>
    </xf>
    <xf numFmtId="164" fontId="33" fillId="0" borderId="2">
      <alignment horizontal="left" vertical="center" wrapText="1"/>
    </xf>
    <xf numFmtId="164" fontId="40" fillId="0" borderId="2">
      <alignment horizontal="left" vertical="center" wrapText="1"/>
    </xf>
    <xf numFmtId="164" fontId="33" fillId="2" borderId="2">
      <alignment horizontal="left" vertical="center" wrapText="1"/>
    </xf>
    <xf numFmtId="164" fontId="33" fillId="7" borderId="2">
      <alignment horizontal="left" vertical="center" wrapText="1"/>
    </xf>
    <xf numFmtId="164" fontId="33" fillId="3" borderId="2">
      <alignment horizontal="left" vertical="center" wrapText="1"/>
    </xf>
    <xf numFmtId="0" fontId="35" fillId="0" borderId="3">
      <alignment vertical="center"/>
    </xf>
    <xf numFmtId="0" fontId="41" fillId="0" borderId="4">
      <alignment horizontal="left" vertical="top"/>
    </xf>
    <xf numFmtId="0" fontId="31" fillId="0" borderId="2">
      <alignment horizontal="left" vertical="top" wrapText="1"/>
    </xf>
    <xf numFmtId="0" fontId="35" fillId="0" borderId="3">
      <alignment horizontal="left" vertical="center"/>
    </xf>
    <xf numFmtId="0" fontId="28" fillId="0" borderId="1">
      <alignment horizontal="left"/>
    </xf>
    <xf numFmtId="0" fontId="31" fillId="0" borderId="1">
      <alignment horizontal="center" vertical="top" wrapText="1"/>
    </xf>
    <xf numFmtId="0" fontId="31" fillId="0" borderId="4">
      <alignment horizontal="center" vertical="center" wrapText="1"/>
    </xf>
    <xf numFmtId="0" fontId="33" fillId="0" borderId="2">
      <alignment horizontal="center" vertical="center" wrapText="1"/>
    </xf>
    <xf numFmtId="164" fontId="33" fillId="3" borderId="2">
      <alignment horizontal="center" vertical="center" wrapText="1"/>
    </xf>
    <xf numFmtId="164" fontId="33" fillId="5" borderId="2">
      <alignment horizontal="center" vertical="center" wrapText="1"/>
    </xf>
    <xf numFmtId="164" fontId="33" fillId="6" borderId="2">
      <alignment horizontal="center" vertical="center" wrapText="1"/>
    </xf>
    <xf numFmtId="164" fontId="33" fillId="0" borderId="2">
      <alignment horizontal="center" vertical="center" wrapText="1"/>
    </xf>
    <xf numFmtId="164" fontId="39" fillId="5" borderId="2">
      <alignment horizontal="center" vertical="center" wrapText="1"/>
    </xf>
    <xf numFmtId="164" fontId="39" fillId="6" borderId="2">
      <alignment horizontal="center" vertical="center" wrapText="1"/>
    </xf>
    <xf numFmtId="164" fontId="33" fillId="2" borderId="2">
      <alignment horizontal="center" vertical="center" wrapText="1"/>
    </xf>
    <xf numFmtId="164" fontId="40" fillId="2" borderId="2">
      <alignment horizontal="center" vertical="center" wrapText="1"/>
    </xf>
    <xf numFmtId="164" fontId="33" fillId="7" borderId="2">
      <alignment horizontal="center" vertical="center" wrapText="1"/>
    </xf>
    <xf numFmtId="164" fontId="39" fillId="3" borderId="2">
      <alignment horizontal="center" vertical="center" wrapText="1"/>
    </xf>
    <xf numFmtId="164" fontId="40" fillId="0" borderId="2">
      <alignment horizontal="center" vertical="center" wrapText="1"/>
    </xf>
    <xf numFmtId="0" fontId="33" fillId="0" borderId="4">
      <alignment horizontal="center" vertical="top" wrapText="1"/>
    </xf>
    <xf numFmtId="0" fontId="38" fillId="0" borderId="1">
      <alignment horizontal="center" wrapText="1"/>
    </xf>
    <xf numFmtId="0" fontId="33" fillId="0" borderId="2">
      <alignment horizontal="center" vertical="top"/>
    </xf>
    <xf numFmtId="164" fontId="33" fillId="4" borderId="2">
      <alignment horizontal="center" vertical="center"/>
    </xf>
    <xf numFmtId="0" fontId="33" fillId="0" borderId="4">
      <alignment horizontal="left" vertical="top"/>
    </xf>
    <xf numFmtId="0" fontId="35" fillId="0" borderId="4">
      <alignment horizontal="left" vertical="center"/>
    </xf>
    <xf numFmtId="0" fontId="28" fillId="0" borderId="3">
      <alignment horizontal="center"/>
    </xf>
    <xf numFmtId="164" fontId="33" fillId="2" borderId="2">
      <alignment horizontal="center" vertical="center"/>
    </xf>
    <xf numFmtId="0" fontId="38" fillId="0" borderId="1">
      <alignment horizontal="left" wrapText="1"/>
    </xf>
    <xf numFmtId="0" fontId="42" fillId="0" borderId="4">
      <alignment horizontal="left" vertical="center"/>
    </xf>
    <xf numFmtId="0" fontId="43" fillId="0" borderId="4">
      <alignment horizontal="center"/>
    </xf>
    <xf numFmtId="0" fontId="28" fillId="0" borderId="4">
      <alignment horizontal="center"/>
    </xf>
    <xf numFmtId="0" fontId="44" fillId="0" borderId="1">
      <alignment horizontal="left"/>
    </xf>
    <xf numFmtId="0" fontId="33" fillId="2" borderId="2">
      <alignment horizontal="center" vertical="center" wrapText="1"/>
    </xf>
    <xf numFmtId="0" fontId="33" fillId="2" borderId="2">
      <alignment horizontal="center" vertical="center" wrapText="1"/>
    </xf>
    <xf numFmtId="164" fontId="33" fillId="0" borderId="3">
      <alignment horizontal="center" vertical="center" wrapText="1"/>
    </xf>
    <xf numFmtId="164" fontId="31" fillId="0" borderId="4">
      <alignment horizontal="left" vertical="center"/>
    </xf>
    <xf numFmtId="3" fontId="33" fillId="6" borderId="2">
      <alignment horizontal="center" vertical="center" wrapText="1"/>
    </xf>
    <xf numFmtId="0" fontId="33" fillId="0" borderId="3">
      <alignment horizontal="left" vertical="center"/>
    </xf>
    <xf numFmtId="0" fontId="33" fillId="2" borderId="2">
      <alignment horizontal="center" vertical="center" wrapText="1"/>
    </xf>
    <xf numFmtId="3" fontId="33" fillId="3" borderId="2">
      <alignment horizontal="center" vertical="center" wrapText="1"/>
    </xf>
    <xf numFmtId="0" fontId="31" fillId="0" borderId="4">
      <alignment horizontal="right" vertical="center"/>
    </xf>
    <xf numFmtId="0" fontId="28" fillId="2" borderId="1">
      <alignment horizontal="left"/>
    </xf>
    <xf numFmtId="0" fontId="28" fillId="2" borderId="1">
      <alignment horizontal="center"/>
    </xf>
    <xf numFmtId="0" fontId="26" fillId="0" borderId="1"/>
    <xf numFmtId="0" fontId="26" fillId="0" borderId="1"/>
    <xf numFmtId="0" fontId="45" fillId="0" borderId="1"/>
    <xf numFmtId="0" fontId="45" fillId="0" borderId="1"/>
    <xf numFmtId="0" fontId="26" fillId="0" borderId="1"/>
    <xf numFmtId="49" fontId="35" fillId="9" borderId="6"/>
    <xf numFmtId="49" fontId="35" fillId="9" borderId="3"/>
    <xf numFmtId="49" fontId="35" fillId="9" borderId="1"/>
  </cellStyleXfs>
  <cellXfs count="140">
    <xf numFmtId="0" fontId="0" fillId="0" borderId="0" xfId="0"/>
    <xf numFmtId="0" fontId="48" fillId="0" borderId="1" xfId="67" applyNumberFormat="1" applyFont="1" applyProtection="1">
      <alignment horizontal="left" vertical="center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164" fontId="51" fillId="11" borderId="7" xfId="26" applyNumberFormat="1" applyFont="1" applyFill="1" applyBorder="1" applyAlignment="1" applyProtection="1">
      <alignment horizontal="left" vertical="center" wrapText="1"/>
    </xf>
    <xf numFmtId="0" fontId="48" fillId="0" borderId="1" xfId="70" applyNumberFormat="1" applyFont="1" applyProtection="1">
      <alignment horizontal="left"/>
    </xf>
    <xf numFmtId="0" fontId="48" fillId="0" borderId="1" xfId="74" applyNumberFormat="1" applyFont="1" applyProtection="1">
      <alignment horizontal="center"/>
    </xf>
    <xf numFmtId="0" fontId="48" fillId="0" borderId="1" xfId="2" applyNumberFormat="1" applyFont="1" applyProtection="1">
      <alignment vertical="top"/>
    </xf>
    <xf numFmtId="0" fontId="49" fillId="0" borderId="0" xfId="0" applyFont="1" applyAlignment="1" applyProtection="1">
      <alignment vertical="center" wrapText="1"/>
      <protection locked="0"/>
    </xf>
    <xf numFmtId="0" fontId="53" fillId="0" borderId="0" xfId="0" applyFont="1" applyAlignment="1" applyProtection="1">
      <alignment vertical="center" wrapText="1"/>
      <protection locked="0"/>
    </xf>
    <xf numFmtId="0" fontId="54" fillId="0" borderId="0" xfId="0" applyFont="1" applyFill="1" applyAlignment="1" applyProtection="1">
      <alignment vertical="center" wrapText="1"/>
      <protection locked="0"/>
    </xf>
    <xf numFmtId="0" fontId="49" fillId="0" borderId="0" xfId="0" applyFont="1" applyFill="1" applyAlignment="1" applyProtection="1">
      <alignment vertical="center" wrapText="1"/>
      <protection locked="0"/>
    </xf>
    <xf numFmtId="0" fontId="54" fillId="0" borderId="0" xfId="0" applyFont="1" applyAlignment="1" applyProtection="1">
      <alignment vertical="center" wrapText="1"/>
      <protection locked="0"/>
    </xf>
    <xf numFmtId="0" fontId="50" fillId="0" borderId="0" xfId="0" applyFont="1" applyAlignment="1" applyProtection="1">
      <alignment vertical="center" wrapText="1"/>
      <protection locked="0"/>
    </xf>
    <xf numFmtId="0" fontId="23" fillId="11" borderId="7" xfId="25" applyNumberFormat="1" applyFont="1" applyFill="1" applyBorder="1" applyAlignment="1" applyProtection="1">
      <alignment horizontal="left" vertical="top" wrapText="1"/>
    </xf>
    <xf numFmtId="0" fontId="13" fillId="0" borderId="1" xfId="69" applyNumberFormat="1" applyFont="1" applyAlignment="1" applyProtection="1">
      <alignment horizontal="left" vertical="top"/>
    </xf>
    <xf numFmtId="0" fontId="13" fillId="0" borderId="1" xfId="74" applyNumberFormat="1" applyFont="1" applyAlignment="1" applyProtection="1">
      <alignment horizontal="center" vertical="top"/>
    </xf>
    <xf numFmtId="49" fontId="13" fillId="0" borderId="1" xfId="1" applyNumberFormat="1" applyFont="1" applyAlignment="1" applyProtection="1">
      <alignment vertical="top"/>
    </xf>
    <xf numFmtId="0" fontId="55" fillId="0" borderId="0" xfId="0" applyFont="1" applyAlignment="1" applyProtection="1">
      <alignment vertical="top"/>
      <protection locked="0"/>
    </xf>
    <xf numFmtId="0" fontId="53" fillId="0" borderId="0" xfId="0" applyFont="1" applyFill="1" applyAlignment="1" applyProtection="1">
      <alignment vertical="center" wrapText="1"/>
      <protection locked="0"/>
    </xf>
    <xf numFmtId="166" fontId="55" fillId="0" borderId="0" xfId="0" applyNumberFormat="1" applyFont="1" applyAlignment="1" applyProtection="1">
      <alignment horizontal="center" vertical="center" wrapText="1"/>
      <protection locked="0"/>
    </xf>
    <xf numFmtId="165" fontId="51" fillId="11" borderId="7" xfId="25" applyNumberFormat="1" applyFont="1" applyFill="1" applyBorder="1" applyAlignment="1" applyProtection="1">
      <alignment horizontal="center" vertical="center"/>
    </xf>
    <xf numFmtId="0" fontId="49" fillId="13" borderId="0" xfId="0" applyFont="1" applyFill="1" applyAlignment="1" applyProtection="1">
      <alignment vertical="center" wrapText="1"/>
      <protection locked="0"/>
    </xf>
    <xf numFmtId="0" fontId="53" fillId="13" borderId="0" xfId="0" applyFont="1" applyFill="1" applyAlignment="1" applyProtection="1">
      <alignment vertical="center" wrapText="1"/>
      <protection locked="0"/>
    </xf>
    <xf numFmtId="0" fontId="2" fillId="13" borderId="7" xfId="33" applyNumberFormat="1" applyFont="1" applyFill="1" applyBorder="1" applyAlignment="1" applyProtection="1">
      <alignment horizontal="left" vertical="top" wrapText="1"/>
    </xf>
    <xf numFmtId="165" fontId="2" fillId="13" borderId="7" xfId="35" applyNumberFormat="1" applyFont="1" applyFill="1" applyBorder="1" applyAlignment="1" applyProtection="1">
      <alignment horizontal="center" vertical="center" wrapText="1"/>
    </xf>
    <xf numFmtId="0" fontId="58" fillId="13" borderId="0" xfId="0" applyFont="1" applyFill="1" applyAlignment="1" applyProtection="1">
      <alignment vertical="center" wrapText="1"/>
      <protection locked="0"/>
    </xf>
    <xf numFmtId="0" fontId="59" fillId="13" borderId="0" xfId="0" applyFont="1" applyFill="1" applyAlignment="1" applyProtection="1">
      <alignment vertical="center" wrapText="1"/>
      <protection locked="0"/>
    </xf>
    <xf numFmtId="3" fontId="60" fillId="13" borderId="7" xfId="0" applyNumberFormat="1" applyFont="1" applyFill="1" applyBorder="1" applyAlignment="1" applyProtection="1">
      <alignment horizontal="left" vertical="center" wrapText="1"/>
      <protection locked="0"/>
    </xf>
    <xf numFmtId="3" fontId="61" fillId="13" borderId="7" xfId="0" applyNumberFormat="1" applyFont="1" applyFill="1" applyBorder="1" applyAlignment="1" applyProtection="1">
      <alignment horizontal="left" vertical="center" wrapText="1"/>
      <protection locked="0"/>
    </xf>
    <xf numFmtId="0" fontId="23" fillId="10" borderId="7" xfId="33" applyNumberFormat="1" applyFont="1" applyFill="1" applyBorder="1" applyAlignment="1" applyProtection="1">
      <alignment horizontal="left" vertical="top" wrapText="1"/>
    </xf>
    <xf numFmtId="164" fontId="51" fillId="10" borderId="7" xfId="34" applyNumberFormat="1" applyFont="1" applyFill="1" applyBorder="1" applyAlignment="1" applyProtection="1">
      <alignment horizontal="left" vertical="center" wrapText="1"/>
    </xf>
    <xf numFmtId="165" fontId="51" fillId="10" borderId="7" xfId="35" applyNumberFormat="1" applyFont="1" applyFill="1" applyBorder="1" applyAlignment="1" applyProtection="1">
      <alignment horizontal="center" vertical="center" wrapText="1"/>
    </xf>
    <xf numFmtId="166" fontId="51" fillId="10" borderId="7" xfId="27" applyNumberFormat="1" applyFont="1" applyFill="1" applyBorder="1" applyAlignment="1" applyProtection="1">
      <alignment horizontal="center" vertical="center" wrapText="1"/>
    </xf>
    <xf numFmtId="166" fontId="13" fillId="2" borderId="7" xfId="24" applyNumberFormat="1" applyFont="1" applyBorder="1" applyAlignment="1" applyProtection="1">
      <alignment horizontal="center" vertical="center" wrapText="1"/>
    </xf>
    <xf numFmtId="166" fontId="13" fillId="2" borderId="7" xfId="23" applyNumberFormat="1" applyFont="1" applyBorder="1" applyAlignment="1" applyProtection="1">
      <alignment horizontal="center" vertical="center" wrapText="1"/>
    </xf>
    <xf numFmtId="165" fontId="51" fillId="11" borderId="7" xfId="27" applyNumberFormat="1" applyFont="1" applyFill="1" applyBorder="1" applyAlignment="1" applyProtection="1">
      <alignment horizontal="center" vertical="center" wrapText="1"/>
    </xf>
    <xf numFmtId="0" fontId="23" fillId="12" borderId="7" xfId="30" applyNumberFormat="1" applyFont="1" applyFill="1" applyBorder="1" applyAlignment="1" applyProtection="1">
      <alignment horizontal="left" vertical="top" wrapText="1"/>
    </xf>
    <xf numFmtId="164" fontId="51" fillId="12" borderId="7" xfId="31" applyNumberFormat="1" applyFont="1" applyFill="1" applyBorder="1" applyAlignment="1" applyProtection="1">
      <alignment horizontal="left" vertical="center" wrapText="1"/>
    </xf>
    <xf numFmtId="165" fontId="51" fillId="12" borderId="7" xfId="32" applyNumberFormat="1" applyFont="1" applyFill="1" applyBorder="1" applyAlignment="1" applyProtection="1">
      <alignment horizontal="center" vertical="center" wrapText="1"/>
    </xf>
    <xf numFmtId="166" fontId="51" fillId="12" borderId="7" xfId="27" applyNumberFormat="1" applyFont="1" applyFill="1" applyBorder="1" applyAlignment="1" applyProtection="1">
      <alignment horizontal="center" vertical="center" wrapText="1"/>
    </xf>
    <xf numFmtId="0" fontId="23" fillId="12" borderId="7" xfId="33" applyNumberFormat="1" applyFont="1" applyFill="1" applyBorder="1" applyAlignment="1" applyProtection="1">
      <alignment horizontal="left" vertical="top" wrapText="1"/>
    </xf>
    <xf numFmtId="164" fontId="51" fillId="12" borderId="7" xfId="34" applyNumberFormat="1" applyFont="1" applyFill="1" applyBorder="1" applyAlignment="1" applyProtection="1">
      <alignment horizontal="left" vertical="center" wrapText="1"/>
    </xf>
    <xf numFmtId="165" fontId="51" fillId="12" borderId="7" xfId="35" applyNumberFormat="1" applyFont="1" applyFill="1" applyBorder="1" applyAlignment="1" applyProtection="1">
      <alignment horizontal="center" vertical="center" wrapText="1"/>
    </xf>
    <xf numFmtId="0" fontId="13" fillId="0" borderId="7" xfId="37" applyNumberFormat="1" applyFont="1" applyFill="1" applyBorder="1" applyAlignment="1" applyProtection="1">
      <alignment horizontal="left" vertical="top" wrapText="1"/>
    </xf>
    <xf numFmtId="164" fontId="48" fillId="0" borderId="7" xfId="38" applyNumberFormat="1" applyFont="1" applyFill="1" applyBorder="1" applyAlignment="1" applyProtection="1">
      <alignment horizontal="left" vertical="center" wrapText="1"/>
    </xf>
    <xf numFmtId="165" fontId="48" fillId="0" borderId="7" xfId="39" applyNumberFormat="1" applyFont="1" applyFill="1" applyBorder="1" applyAlignment="1" applyProtection="1">
      <alignment horizontal="center" vertical="center" wrapText="1"/>
    </xf>
    <xf numFmtId="165" fontId="48" fillId="0" borderId="7" xfId="27" applyNumberFormat="1" applyFont="1" applyFill="1" applyBorder="1" applyAlignment="1" applyProtection="1">
      <alignment horizontal="center" vertical="center" wrapText="1"/>
    </xf>
    <xf numFmtId="0" fontId="62" fillId="0" borderId="7" xfId="0" applyFont="1" applyBorder="1" applyAlignment="1">
      <alignment horizontal="justify"/>
    </xf>
    <xf numFmtId="165" fontId="51" fillId="12" borderId="7" xfId="42" applyNumberFormat="1" applyFont="1" applyFill="1" applyBorder="1" applyAlignment="1" applyProtection="1">
      <alignment horizontal="center" vertical="center" wrapText="1"/>
    </xf>
    <xf numFmtId="165" fontId="51" fillId="12" borderId="7" xfId="43" applyNumberFormat="1" applyFont="1" applyFill="1" applyBorder="1" applyAlignment="1" applyProtection="1">
      <alignment horizontal="center" vertical="center" wrapText="1"/>
    </xf>
    <xf numFmtId="166" fontId="48" fillId="0" borderId="7" xfId="27" applyNumberFormat="1" applyFont="1" applyFill="1" applyBorder="1" applyAlignment="1" applyProtection="1">
      <alignment horizontal="center" vertical="center" wrapText="1"/>
    </xf>
    <xf numFmtId="2" fontId="48" fillId="0" borderId="7" xfId="27" applyNumberFormat="1" applyFont="1" applyFill="1" applyBorder="1" applyAlignment="1" applyProtection="1">
      <alignment horizontal="center" vertical="center" wrapText="1"/>
    </xf>
    <xf numFmtId="49" fontId="48" fillId="0" borderId="7" xfId="38" applyNumberFormat="1" applyFont="1" applyFill="1" applyBorder="1" applyAlignment="1" applyProtection="1">
      <alignment horizontal="left" vertical="center" wrapText="1"/>
    </xf>
    <xf numFmtId="164" fontId="52" fillId="0" borderId="7" xfId="38" applyNumberFormat="1" applyFont="1" applyFill="1" applyBorder="1" applyAlignment="1" applyProtection="1">
      <alignment horizontal="left" vertical="center" wrapText="1"/>
    </xf>
    <xf numFmtId="166" fontId="2" fillId="13" borderId="7" xfId="27" applyNumberFormat="1" applyFont="1" applyFill="1" applyBorder="1" applyAlignment="1" applyProtection="1">
      <alignment horizontal="center" vertical="center" wrapText="1"/>
    </xf>
    <xf numFmtId="0" fontId="23" fillId="10" borderId="7" xfId="37" applyNumberFormat="1" applyFont="1" applyFill="1" applyBorder="1" applyAlignment="1" applyProtection="1">
      <alignment horizontal="left" vertical="top" wrapText="1"/>
    </xf>
    <xf numFmtId="164" fontId="51" fillId="10" borderId="7" xfId="38" applyNumberFormat="1" applyFont="1" applyFill="1" applyBorder="1" applyAlignment="1" applyProtection="1">
      <alignment horizontal="left" vertical="center" wrapText="1"/>
    </xf>
    <xf numFmtId="165" fontId="51" fillId="10" borderId="7" xfId="39" applyNumberFormat="1" applyFont="1" applyFill="1" applyBorder="1" applyAlignment="1" applyProtection="1">
      <alignment horizontal="center" vertical="center" wrapText="1"/>
    </xf>
    <xf numFmtId="0" fontId="1" fillId="13" borderId="7" xfId="37" applyNumberFormat="1" applyFont="1" applyFill="1" applyBorder="1" applyAlignment="1" applyProtection="1">
      <alignment horizontal="left" vertical="top" wrapText="1"/>
    </xf>
    <xf numFmtId="165" fontId="1" fillId="13" borderId="7" xfId="39" applyNumberFormat="1" applyFont="1" applyFill="1" applyBorder="1" applyAlignment="1" applyProtection="1">
      <alignment horizontal="center" vertical="center" wrapText="1"/>
    </xf>
    <xf numFmtId="166" fontId="1" fillId="13" borderId="7" xfId="27" applyNumberFormat="1" applyFont="1" applyFill="1" applyBorder="1" applyAlignment="1" applyProtection="1">
      <alignment horizontal="center" vertical="center" wrapText="1"/>
    </xf>
    <xf numFmtId="165" fontId="51" fillId="0" borderId="7" xfId="39" applyNumberFormat="1" applyFont="1" applyFill="1" applyBorder="1" applyAlignment="1" applyProtection="1">
      <alignment horizontal="center" vertical="center" wrapText="1"/>
    </xf>
    <xf numFmtId="164" fontId="51" fillId="10" borderId="7" xfId="38" applyNumberFormat="1" applyFont="1" applyFill="1" applyBorder="1" applyAlignment="1" applyProtection="1">
      <alignment horizontal="left" vertical="top" wrapText="1"/>
    </xf>
    <xf numFmtId="165" fontId="51" fillId="13" borderId="7" xfId="39" applyNumberFormat="1" applyFont="1" applyFill="1" applyBorder="1" applyAlignment="1" applyProtection="1">
      <alignment horizontal="center" vertical="center" wrapText="1"/>
    </xf>
    <xf numFmtId="165" fontId="51" fillId="13" borderId="7" xfId="27" applyNumberFormat="1" applyFont="1" applyFill="1" applyBorder="1" applyAlignment="1" applyProtection="1">
      <alignment horizontal="center" vertical="center" wrapText="1"/>
    </xf>
    <xf numFmtId="166" fontId="51" fillId="13" borderId="7" xfId="27" applyNumberFormat="1" applyFont="1" applyFill="1" applyBorder="1" applyAlignment="1" applyProtection="1">
      <alignment horizontal="center" vertical="center" wrapText="1"/>
    </xf>
    <xf numFmtId="167" fontId="51" fillId="13" borderId="7" xfId="35" applyNumberFormat="1" applyFont="1" applyFill="1" applyBorder="1" applyAlignment="1" applyProtection="1">
      <alignment horizontal="center" vertical="center" wrapText="1"/>
    </xf>
    <xf numFmtId="0" fontId="17" fillId="0" borderId="7" xfId="37" applyNumberFormat="1" applyFont="1" applyFill="1" applyBorder="1" applyAlignment="1" applyProtection="1">
      <alignment horizontal="left" vertical="top" wrapText="1"/>
    </xf>
    <xf numFmtId="0" fontId="13" fillId="13" borderId="7" xfId="37" applyNumberFormat="1" applyFont="1" applyFill="1" applyBorder="1" applyAlignment="1" applyProtection="1">
      <alignment horizontal="left" vertical="top" wrapText="1"/>
    </xf>
    <xf numFmtId="0" fontId="54" fillId="10" borderId="7" xfId="0" applyFont="1" applyFill="1" applyBorder="1" applyAlignment="1" applyProtection="1">
      <alignment vertical="center" wrapText="1"/>
      <protection locked="0"/>
    </xf>
    <xf numFmtId="167" fontId="48" fillId="0" borderId="7" xfId="35" applyNumberFormat="1" applyFont="1" applyFill="1" applyBorder="1" applyAlignment="1" applyProtection="1">
      <alignment horizontal="center" vertical="center" wrapText="1"/>
    </xf>
    <xf numFmtId="165" fontId="52" fillId="0" borderId="7" xfId="39" applyNumberFormat="1" applyFont="1" applyFill="1" applyBorder="1" applyAlignment="1" applyProtection="1">
      <alignment horizontal="center" vertical="center" wrapText="1"/>
    </xf>
    <xf numFmtId="166" fontId="52" fillId="0" borderId="7" xfId="27" applyNumberFormat="1" applyFont="1" applyFill="1" applyBorder="1" applyAlignment="1" applyProtection="1">
      <alignment horizontal="center" vertical="center" wrapText="1"/>
    </xf>
    <xf numFmtId="165" fontId="51" fillId="10" borderId="7" xfId="39" applyNumberFormat="1" applyFont="1" applyFill="1" applyBorder="1" applyAlignment="1" applyProtection="1">
      <alignment horizontal="center" vertical="top" wrapText="1"/>
    </xf>
    <xf numFmtId="165" fontId="51" fillId="13" borderId="7" xfId="39" applyNumberFormat="1" applyFont="1" applyFill="1" applyBorder="1" applyAlignment="1" applyProtection="1">
      <alignment horizontal="center" vertical="top" wrapText="1"/>
    </xf>
    <xf numFmtId="165" fontId="51" fillId="10" borderId="7" xfId="27" applyNumberFormat="1" applyFont="1" applyFill="1" applyBorder="1" applyAlignment="1" applyProtection="1">
      <alignment horizontal="center" vertical="center" wrapText="1"/>
    </xf>
    <xf numFmtId="165" fontId="51" fillId="11" borderId="7" xfId="53" applyNumberFormat="1" applyFont="1" applyFill="1" applyBorder="1" applyAlignment="1" applyProtection="1">
      <alignment horizontal="center" vertical="center" wrapText="1"/>
    </xf>
    <xf numFmtId="164" fontId="51" fillId="11" borderId="7" xfId="28" applyNumberFormat="1" applyFont="1" applyFill="1" applyBorder="1" applyAlignment="1" applyProtection="1">
      <alignment horizontal="center" vertical="center" wrapText="1"/>
    </xf>
    <xf numFmtId="164" fontId="51" fillId="12" borderId="7" xfId="28" applyNumberFormat="1" applyFont="1" applyFill="1" applyBorder="1" applyAlignment="1" applyProtection="1">
      <alignment horizontal="center" vertical="center" wrapText="1"/>
    </xf>
    <xf numFmtId="164" fontId="48" fillId="0" borderId="7" xfId="28" applyNumberFormat="1" applyFont="1" applyFill="1" applyBorder="1" applyAlignment="1" applyProtection="1">
      <alignment horizontal="center" vertical="center" wrapText="1"/>
    </xf>
    <xf numFmtId="0" fontId="13" fillId="0" borderId="7" xfId="30" applyNumberFormat="1" applyFont="1" applyFill="1" applyBorder="1" applyAlignment="1" applyProtection="1">
      <alignment horizontal="left" vertical="top" wrapText="1"/>
    </xf>
    <xf numFmtId="164" fontId="48" fillId="0" borderId="7" xfId="31" applyNumberFormat="1" applyFont="1" applyFill="1" applyBorder="1" applyAlignment="1" applyProtection="1">
      <alignment horizontal="left" vertical="center" wrapText="1"/>
    </xf>
    <xf numFmtId="165" fontId="48" fillId="0" borderId="7" xfId="32" applyNumberFormat="1" applyFont="1" applyFill="1" applyBorder="1" applyAlignment="1" applyProtection="1">
      <alignment horizontal="center" vertical="center" wrapText="1"/>
    </xf>
    <xf numFmtId="0" fontId="17" fillId="0" borderId="7" xfId="30" applyNumberFormat="1" applyFont="1" applyFill="1" applyBorder="1" applyAlignment="1" applyProtection="1">
      <alignment horizontal="left" vertical="top" wrapText="1"/>
    </xf>
    <xf numFmtId="164" fontId="52" fillId="0" borderId="7" xfId="31" applyNumberFormat="1" applyFont="1" applyFill="1" applyBorder="1" applyAlignment="1" applyProtection="1">
      <alignment horizontal="left" vertical="center" wrapText="1" indent="5"/>
    </xf>
    <xf numFmtId="165" fontId="52" fillId="0" borderId="7" xfId="32" applyNumberFormat="1" applyFont="1" applyFill="1" applyBorder="1" applyAlignment="1" applyProtection="1">
      <alignment horizontal="center" vertical="center" wrapText="1"/>
    </xf>
    <xf numFmtId="0" fontId="23" fillId="11" borderId="7" xfId="54" applyNumberFormat="1" applyFont="1" applyFill="1" applyBorder="1" applyAlignment="1" applyProtection="1">
      <alignment horizontal="left" vertical="top" wrapText="1"/>
    </xf>
    <xf numFmtId="164" fontId="51" fillId="11" borderId="7" xfId="55" applyNumberFormat="1" applyFont="1" applyFill="1" applyBorder="1" applyAlignment="1" applyProtection="1">
      <alignment horizontal="left" vertical="center" wrapText="1"/>
    </xf>
    <xf numFmtId="164" fontId="52" fillId="0" borderId="7" xfId="41" applyNumberFormat="1" applyFont="1" applyFill="1" applyBorder="1" applyAlignment="1" applyProtection="1">
      <alignment horizontal="left" vertical="center" wrapText="1"/>
    </xf>
    <xf numFmtId="0" fontId="23" fillId="14" borderId="7" xfId="25" applyNumberFormat="1" applyFont="1" applyFill="1" applyBorder="1" applyAlignment="1" applyProtection="1">
      <alignment horizontal="left" vertical="top" wrapText="1"/>
    </xf>
    <xf numFmtId="164" fontId="51" fillId="14" borderId="7" xfId="26" applyNumberFormat="1" applyFont="1" applyFill="1" applyBorder="1" applyAlignment="1" applyProtection="1">
      <alignment horizontal="left" vertical="center" wrapText="1"/>
    </xf>
    <xf numFmtId="165" fontId="51" fillId="14" borderId="7" xfId="53" applyNumberFormat="1" applyFont="1" applyFill="1" applyBorder="1" applyAlignment="1" applyProtection="1">
      <alignment horizontal="center" vertical="center" wrapText="1"/>
    </xf>
    <xf numFmtId="164" fontId="51" fillId="14" borderId="7" xfId="28" applyNumberFormat="1" applyFont="1" applyFill="1" applyBorder="1" applyAlignment="1" applyProtection="1">
      <alignment horizontal="center" vertical="center" wrapText="1"/>
    </xf>
    <xf numFmtId="165" fontId="48" fillId="13" borderId="7" xfId="39" applyNumberFormat="1" applyFont="1" applyFill="1" applyBorder="1" applyAlignment="1" applyProtection="1">
      <alignment horizontal="center" vertical="center" wrapText="1"/>
    </xf>
    <xf numFmtId="167" fontId="51" fillId="13" borderId="7" xfId="27" applyNumberFormat="1" applyFont="1" applyFill="1" applyBorder="1" applyAlignment="1" applyProtection="1">
      <alignment horizontal="center" vertical="center" wrapText="1"/>
    </xf>
    <xf numFmtId="165" fontId="48" fillId="13" borderId="7" xfId="35" applyNumberFormat="1" applyFont="1" applyFill="1" applyBorder="1" applyAlignment="1" applyProtection="1">
      <alignment horizontal="center" vertical="center" wrapText="1"/>
    </xf>
    <xf numFmtId="2" fontId="4" fillId="13" borderId="7" xfId="27" applyNumberFormat="1" applyFont="1" applyFill="1" applyBorder="1" applyAlignment="1" applyProtection="1">
      <alignment horizontal="center" vertical="center" wrapText="1"/>
    </xf>
    <xf numFmtId="165" fontId="54" fillId="10" borderId="7" xfId="39" applyNumberFormat="1" applyFont="1" applyFill="1" applyBorder="1" applyAlignment="1" applyProtection="1">
      <alignment horizontal="center" vertical="center" wrapText="1"/>
    </xf>
    <xf numFmtId="165" fontId="63" fillId="10" borderId="7" xfId="39" applyNumberFormat="1" applyFont="1" applyFill="1" applyBorder="1" applyAlignment="1" applyProtection="1">
      <alignment horizontal="center" vertical="center" wrapText="1"/>
    </xf>
    <xf numFmtId="165" fontId="65" fillId="13" borderId="7" xfId="39" applyNumberFormat="1" applyFont="1" applyFill="1" applyBorder="1" applyAlignment="1" applyProtection="1">
      <alignment horizontal="center" vertical="center" wrapText="1"/>
    </xf>
    <xf numFmtId="165" fontId="54" fillId="0" borderId="7" xfId="39" applyNumberFormat="1" applyFont="1" applyFill="1" applyBorder="1" applyAlignment="1" applyProtection="1">
      <alignment horizontal="center" vertical="center" wrapText="1"/>
    </xf>
    <xf numFmtId="165" fontId="54" fillId="10" borderId="7" xfId="35" applyNumberFormat="1" applyFont="1" applyFill="1" applyBorder="1" applyAlignment="1" applyProtection="1">
      <alignment horizontal="center" vertical="center" wrapText="1"/>
    </xf>
    <xf numFmtId="165" fontId="49" fillId="13" borderId="7" xfId="35" applyNumberFormat="1" applyFont="1" applyFill="1" applyBorder="1" applyAlignment="1" applyProtection="1">
      <alignment horizontal="center" vertical="center" wrapText="1"/>
    </xf>
    <xf numFmtId="167" fontId="49" fillId="13" borderId="7" xfId="35" applyNumberFormat="1" applyFont="1" applyFill="1" applyBorder="1" applyAlignment="1" applyProtection="1">
      <alignment horizontal="center" vertical="center" wrapText="1"/>
    </xf>
    <xf numFmtId="167" fontId="54" fillId="13" borderId="7" xfId="35" applyNumberFormat="1" applyFont="1" applyFill="1" applyBorder="1" applyAlignment="1" applyProtection="1">
      <alignment horizontal="center" vertical="center" wrapText="1"/>
    </xf>
    <xf numFmtId="165" fontId="49" fillId="13" borderId="7" xfId="39" applyNumberFormat="1" applyFont="1" applyFill="1" applyBorder="1" applyAlignment="1" applyProtection="1">
      <alignment horizontal="center" vertical="center" wrapText="1"/>
    </xf>
    <xf numFmtId="165" fontId="64" fillId="13" borderId="7" xfId="39" applyNumberFormat="1" applyFont="1" applyFill="1" applyBorder="1" applyAlignment="1" applyProtection="1">
      <alignment horizontal="center" vertical="center" wrapText="1"/>
    </xf>
    <xf numFmtId="167" fontId="51" fillId="10" borderId="7" xfId="35" applyNumberFormat="1" applyFont="1" applyFill="1" applyBorder="1" applyAlignment="1" applyProtection="1">
      <alignment horizontal="center" vertical="center" wrapText="1"/>
    </xf>
    <xf numFmtId="165" fontId="63" fillId="10" borderId="7" xfId="39" applyNumberFormat="1" applyFont="1" applyFill="1" applyBorder="1" applyAlignment="1" applyProtection="1">
      <alignment horizontal="center" vertical="top" wrapText="1"/>
    </xf>
    <xf numFmtId="167" fontId="63" fillId="13" borderId="7" xfId="35" applyNumberFormat="1" applyFont="1" applyFill="1" applyBorder="1" applyAlignment="1" applyProtection="1">
      <alignment horizontal="center" vertical="center" wrapText="1"/>
    </xf>
    <xf numFmtId="165" fontId="49" fillId="0" borderId="7" xfId="39" applyNumberFormat="1" applyFont="1" applyFill="1" applyBorder="1" applyAlignment="1" applyProtection="1">
      <alignment horizontal="center" vertical="center" wrapText="1"/>
    </xf>
    <xf numFmtId="165" fontId="54" fillId="13" borderId="7" xfId="39" applyNumberFormat="1" applyFont="1" applyFill="1" applyBorder="1" applyAlignment="1" applyProtection="1">
      <alignment horizontal="center" vertical="center" wrapText="1"/>
    </xf>
    <xf numFmtId="166" fontId="3" fillId="13" borderId="7" xfId="27" applyNumberFormat="1" applyFont="1" applyFill="1" applyBorder="1" applyAlignment="1" applyProtection="1">
      <alignment horizontal="center" vertical="center" wrapText="1"/>
    </xf>
    <xf numFmtId="166" fontId="2" fillId="0" borderId="7" xfId="27" applyNumberFormat="1" applyFont="1" applyFill="1" applyBorder="1" applyAlignment="1" applyProtection="1">
      <alignment horizontal="center" vertical="center" wrapText="1"/>
    </xf>
    <xf numFmtId="165" fontId="63" fillId="10" borderId="7" xfId="35" applyNumberFormat="1" applyFont="1" applyFill="1" applyBorder="1" applyAlignment="1" applyProtection="1">
      <alignment horizontal="center" vertical="center" wrapText="1"/>
    </xf>
    <xf numFmtId="165" fontId="64" fillId="13" borderId="7" xfId="35" applyNumberFormat="1" applyFont="1" applyFill="1" applyBorder="1" applyAlignment="1" applyProtection="1">
      <alignment horizontal="center" vertical="center" wrapText="1"/>
    </xf>
    <xf numFmtId="165" fontId="64" fillId="13" borderId="7" xfId="27" applyNumberFormat="1" applyFont="1" applyFill="1" applyBorder="1" applyAlignment="1" applyProtection="1">
      <alignment horizontal="center" vertical="center" wrapText="1"/>
    </xf>
    <xf numFmtId="165" fontId="63" fillId="13" borderId="7" xfId="27" applyNumberFormat="1" applyFont="1" applyFill="1" applyBorder="1" applyAlignment="1" applyProtection="1">
      <alignment horizontal="center" vertical="center" wrapText="1"/>
    </xf>
    <xf numFmtId="165" fontId="64" fillId="0" borderId="7" xfId="39" applyNumberFormat="1" applyFont="1" applyFill="1" applyBorder="1" applyAlignment="1" applyProtection="1">
      <alignment horizontal="center" vertical="center" wrapText="1"/>
    </xf>
    <xf numFmtId="165" fontId="63" fillId="11" borderId="7" xfId="27" applyNumberFormat="1" applyFont="1" applyFill="1" applyBorder="1" applyAlignment="1" applyProtection="1">
      <alignment horizontal="center" vertical="center" wrapText="1"/>
    </xf>
    <xf numFmtId="165" fontId="63" fillId="0" borderId="7" xfId="39" applyNumberFormat="1" applyFont="1" applyFill="1" applyBorder="1" applyAlignment="1" applyProtection="1">
      <alignment horizontal="center" vertical="center" wrapText="1"/>
    </xf>
    <xf numFmtId="167" fontId="63" fillId="13" borderId="7" xfId="27" applyNumberFormat="1" applyFont="1" applyFill="1" applyBorder="1" applyAlignment="1" applyProtection="1">
      <alignment horizontal="center" vertical="center" wrapText="1"/>
    </xf>
    <xf numFmtId="166" fontId="63" fillId="13" borderId="7" xfId="27" applyNumberFormat="1" applyFont="1" applyFill="1" applyBorder="1" applyAlignment="1" applyProtection="1">
      <alignment horizontal="center" vertical="center" wrapText="1"/>
    </xf>
    <xf numFmtId="166" fontId="9" fillId="13" borderId="7" xfId="27" applyNumberFormat="1" applyFont="1" applyFill="1" applyBorder="1" applyAlignment="1" applyProtection="1">
      <alignment horizontal="center" vertical="center" wrapText="1"/>
    </xf>
    <xf numFmtId="0" fontId="66" fillId="0" borderId="0" xfId="0" applyFont="1" applyAlignment="1">
      <alignment vertical="center" wrapText="1"/>
    </xf>
    <xf numFmtId="165" fontId="4" fillId="13" borderId="7" xfId="35" applyNumberFormat="1" applyFont="1" applyFill="1" applyBorder="1" applyAlignment="1" applyProtection="1">
      <alignment horizontal="center" vertical="center" wrapText="1"/>
    </xf>
    <xf numFmtId="165" fontId="4" fillId="13" borderId="7" xfId="39" applyNumberFormat="1" applyFont="1" applyFill="1" applyBorder="1" applyAlignment="1" applyProtection="1">
      <alignment horizontal="center" vertical="center" wrapText="1"/>
    </xf>
    <xf numFmtId="165" fontId="67" fillId="13" borderId="7" xfId="27" applyNumberFormat="1" applyFont="1" applyFill="1" applyBorder="1" applyAlignment="1" applyProtection="1">
      <alignment horizontal="center" vertical="center" wrapText="1"/>
    </xf>
    <xf numFmtId="167" fontId="4" fillId="13" borderId="7" xfId="27" applyNumberFormat="1" applyFont="1" applyFill="1" applyBorder="1" applyAlignment="1" applyProtection="1">
      <alignment horizontal="center" vertical="center" wrapText="1"/>
    </xf>
    <xf numFmtId="167" fontId="50" fillId="13" borderId="7" xfId="35" applyNumberFormat="1" applyFont="1" applyFill="1" applyBorder="1" applyAlignment="1" applyProtection="1">
      <alignment horizontal="center" vertical="center" wrapText="1"/>
    </xf>
    <xf numFmtId="165" fontId="13" fillId="0" borderId="7" xfId="27" applyNumberFormat="1" applyFont="1" applyFill="1" applyBorder="1" applyAlignment="1" applyProtection="1">
      <alignment horizontal="left" vertical="center" wrapText="1"/>
    </xf>
    <xf numFmtId="167" fontId="48" fillId="0" borderId="7" xfId="27" applyNumberFormat="1" applyFont="1" applyFill="1" applyBorder="1" applyAlignment="1" applyProtection="1">
      <alignment horizontal="center" vertical="center" wrapText="1"/>
    </xf>
    <xf numFmtId="49" fontId="56" fillId="0" borderId="1" xfId="8" applyFont="1" applyBorder="1" applyAlignment="1" applyProtection="1">
      <alignment horizontal="center" vertical="center" wrapText="1"/>
      <protection locked="0"/>
    </xf>
    <xf numFmtId="49" fontId="57" fillId="0" borderId="1" xfId="8" applyFont="1" applyBorder="1" applyAlignment="1" applyProtection="1">
      <alignment horizontal="center" wrapText="1"/>
      <protection locked="0"/>
    </xf>
    <xf numFmtId="49" fontId="13" fillId="0" borderId="7" xfId="16" applyNumberFormat="1" applyFont="1" applyBorder="1" applyAlignment="1" applyProtection="1">
      <alignment horizontal="center" vertical="center" wrapText="1"/>
    </xf>
    <xf numFmtId="49" fontId="13" fillId="0" borderId="8" xfId="11" applyNumberFormat="1" applyFont="1" applyBorder="1" applyAlignment="1" applyProtection="1">
      <alignment horizontal="right" vertical="top"/>
    </xf>
    <xf numFmtId="0" fontId="4" fillId="0" borderId="7" xfId="17" applyNumberFormat="1" applyFont="1" applyBorder="1" applyAlignment="1" applyProtection="1">
      <alignment horizontal="center" vertical="center" wrapText="1"/>
    </xf>
    <xf numFmtId="0" fontId="4" fillId="2" borderId="7" xfId="23" applyNumberFormat="1" applyFont="1" applyBorder="1" applyAlignment="1" applyProtection="1">
      <alignment horizontal="center" vertical="center" wrapText="1"/>
    </xf>
    <xf numFmtId="0" fontId="4" fillId="0" borderId="7" xfId="21" applyNumberFormat="1" applyFont="1" applyBorder="1" applyAlignment="1" applyProtection="1">
      <alignment horizontal="center" vertical="center" wrapText="1"/>
    </xf>
  </cellXfs>
  <cellStyles count="290">
    <cellStyle name="br" xfId="139"/>
    <cellStyle name="br 2" xfId="282"/>
    <cellStyle name="col" xfId="138"/>
    <cellStyle name="col 2" xfId="283"/>
    <cellStyle name="style0" xfId="140"/>
    <cellStyle name="style0 2" xfId="284"/>
    <cellStyle name="td" xfId="141"/>
    <cellStyle name="td 2" xfId="285"/>
    <cellStyle name="tr" xfId="137"/>
    <cellStyle name="tr 2" xfId="286"/>
    <cellStyle name="xl100" xfId="79"/>
    <cellStyle name="xl100 2" xfId="146"/>
    <cellStyle name="xl101" xfId="80"/>
    <cellStyle name="xl101 2" xfId="147"/>
    <cellStyle name="xl102" xfId="81"/>
    <cellStyle name="xl102 2" xfId="148"/>
    <cellStyle name="xl103" xfId="83"/>
    <cellStyle name="xl103 2" xfId="149"/>
    <cellStyle name="xl104" xfId="85"/>
    <cellStyle name="xl104 2" xfId="150"/>
    <cellStyle name="xl105" xfId="91"/>
    <cellStyle name="xl105 2" xfId="151"/>
    <cellStyle name="xl106" xfId="94"/>
    <cellStyle name="xl106 2" xfId="152"/>
    <cellStyle name="xl107" xfId="98"/>
    <cellStyle name="xl107 2" xfId="153"/>
    <cellStyle name="xl108" xfId="101"/>
    <cellStyle name="xl108 2" xfId="154"/>
    <cellStyle name="xl109" xfId="102"/>
    <cellStyle name="xl109 2" xfId="155"/>
    <cellStyle name="xl110" xfId="86"/>
    <cellStyle name="xl110 2" xfId="156"/>
    <cellStyle name="xl111" xfId="88"/>
    <cellStyle name="xl111 2" xfId="157"/>
    <cellStyle name="xl112" xfId="92"/>
    <cellStyle name="xl112 2" xfId="158"/>
    <cellStyle name="xl113" xfId="99"/>
    <cellStyle name="xl113 2" xfId="159"/>
    <cellStyle name="xl114" xfId="100"/>
    <cellStyle name="xl114 2" xfId="160"/>
    <cellStyle name="xl115" xfId="87"/>
    <cellStyle name="xl115 2" xfId="161"/>
    <cellStyle name="xl116" xfId="89"/>
    <cellStyle name="xl116 2" xfId="162"/>
    <cellStyle name="xl117" xfId="90"/>
    <cellStyle name="xl117 2" xfId="163"/>
    <cellStyle name="xl118" xfId="93"/>
    <cellStyle name="xl118 2" xfId="164"/>
    <cellStyle name="xl119" xfId="95"/>
    <cellStyle name="xl119 2" xfId="165"/>
    <cellStyle name="xl120" xfId="82"/>
    <cellStyle name="xl120 2" xfId="166"/>
    <cellStyle name="xl121" xfId="84"/>
    <cellStyle name="xl121 2" xfId="167"/>
    <cellStyle name="xl122" xfId="96"/>
    <cellStyle name="xl122 2" xfId="168"/>
    <cellStyle name="xl123" xfId="97"/>
    <cellStyle name="xl123 2" xfId="169"/>
    <cellStyle name="xl124" xfId="103"/>
    <cellStyle name="xl124 2" xfId="170"/>
    <cellStyle name="xl125" xfId="104"/>
    <cellStyle name="xl125 2" xfId="171"/>
    <cellStyle name="xl126" xfId="105"/>
    <cellStyle name="xl126 2" xfId="172"/>
    <cellStyle name="xl127" xfId="143"/>
    <cellStyle name="xl127 2" xfId="287"/>
    <cellStyle name="xl128" xfId="110"/>
    <cellStyle name="xl128 2" xfId="173"/>
    <cellStyle name="xl129" xfId="144"/>
    <cellStyle name="xl129 2" xfId="288"/>
    <cellStyle name="xl130" xfId="112"/>
    <cellStyle name="xl130 2" xfId="174"/>
    <cellStyle name="xl131" xfId="111"/>
    <cellStyle name="xl131 2" xfId="175"/>
    <cellStyle name="xl132" xfId="106"/>
    <cellStyle name="xl132 2" xfId="176"/>
    <cellStyle name="xl133" xfId="107"/>
    <cellStyle name="xl133 2" xfId="177"/>
    <cellStyle name="xl134" xfId="109"/>
    <cellStyle name="xl134 2" xfId="178"/>
    <cellStyle name="xl135" xfId="108"/>
    <cellStyle name="xl135 2" xfId="179"/>
    <cellStyle name="xl136" xfId="113"/>
    <cellStyle name="xl136 2" xfId="180"/>
    <cellStyle name="xl137" xfId="114"/>
    <cellStyle name="xl137 2" xfId="181"/>
    <cellStyle name="xl138" xfId="115"/>
    <cellStyle name="xl138 2" xfId="182"/>
    <cellStyle name="xl139" xfId="116"/>
    <cellStyle name="xl139 2" xfId="183"/>
    <cellStyle name="xl140" xfId="117"/>
    <cellStyle name="xl140 2" xfId="184"/>
    <cellStyle name="xl141" xfId="120"/>
    <cellStyle name="xl141 2" xfId="185"/>
    <cellStyle name="xl142" xfId="125"/>
    <cellStyle name="xl142 2" xfId="186"/>
    <cellStyle name="xl143" xfId="126"/>
    <cellStyle name="xl143 2" xfId="187"/>
    <cellStyle name="xl144" xfId="128"/>
    <cellStyle name="xl144 2" xfId="188"/>
    <cellStyle name="xl145" xfId="130"/>
    <cellStyle name="xl145 2" xfId="189"/>
    <cellStyle name="xl146" xfId="132"/>
    <cellStyle name="xl146 2" xfId="190"/>
    <cellStyle name="xl147" xfId="134"/>
    <cellStyle name="xl147 2" xfId="191"/>
    <cellStyle name="xl148" xfId="136"/>
    <cellStyle name="xl148 2" xfId="192"/>
    <cellStyle name="xl149" xfId="121"/>
    <cellStyle name="xl149 2" xfId="193"/>
    <cellStyle name="xl150" xfId="124"/>
    <cellStyle name="xl150 2" xfId="194"/>
    <cellStyle name="xl151" xfId="127"/>
    <cellStyle name="xl151 2" xfId="195"/>
    <cellStyle name="xl152" xfId="129"/>
    <cellStyle name="xl152 2" xfId="196"/>
    <cellStyle name="xl153" xfId="131"/>
    <cellStyle name="xl153 2" xfId="197"/>
    <cellStyle name="xl154" xfId="133"/>
    <cellStyle name="xl154 2" xfId="198"/>
    <cellStyle name="xl155" xfId="135"/>
    <cellStyle name="xl155 2" xfId="199"/>
    <cellStyle name="xl156" xfId="122"/>
    <cellStyle name="xl156 2" xfId="200"/>
    <cellStyle name="xl157" xfId="123"/>
    <cellStyle name="xl157 2" xfId="201"/>
    <cellStyle name="xl158" xfId="118"/>
    <cellStyle name="xl158 2" xfId="202"/>
    <cellStyle name="xl159" xfId="119"/>
    <cellStyle name="xl159 2" xfId="203"/>
    <cellStyle name="xl21" xfId="142"/>
    <cellStyle name="xl21 2" xfId="289"/>
    <cellStyle name="xl22" xfId="1"/>
    <cellStyle name="xl22 2" xfId="204"/>
    <cellStyle name="xl23" xfId="5"/>
    <cellStyle name="xl23 2" xfId="205"/>
    <cellStyle name="xl24" xfId="8"/>
    <cellStyle name="xl24 2" xfId="206"/>
    <cellStyle name="xl25" xfId="9"/>
    <cellStyle name="xl25 2" xfId="207"/>
    <cellStyle name="xl26" xfId="10"/>
    <cellStyle name="xl26 2" xfId="208"/>
    <cellStyle name="xl27" xfId="11"/>
    <cellStyle name="xl27 2" xfId="209"/>
    <cellStyle name="xl28" xfId="16"/>
    <cellStyle name="xl28 2" xfId="210"/>
    <cellStyle name="xl29" xfId="24"/>
    <cellStyle name="xl29 2" xfId="211"/>
    <cellStyle name="xl30" xfId="25"/>
    <cellStyle name="xl30 2" xfId="212"/>
    <cellStyle name="xl31" xfId="30"/>
    <cellStyle name="xl31 2" xfId="213"/>
    <cellStyle name="xl32" xfId="33"/>
    <cellStyle name="xl32 2" xfId="214"/>
    <cellStyle name="xl33" xfId="37"/>
    <cellStyle name="xl33 2" xfId="215"/>
    <cellStyle name="xl34" xfId="40"/>
    <cellStyle name="xl34 2" xfId="216"/>
    <cellStyle name="xl35" xfId="45"/>
    <cellStyle name="xl35 2" xfId="217"/>
    <cellStyle name="xl36" xfId="49"/>
    <cellStyle name="xl36 2" xfId="218"/>
    <cellStyle name="xl37" xfId="52"/>
    <cellStyle name="xl37 2" xfId="219"/>
    <cellStyle name="xl38" xfId="54"/>
    <cellStyle name="xl38 2" xfId="220"/>
    <cellStyle name="xl39" xfId="57"/>
    <cellStyle name="xl39 2" xfId="221"/>
    <cellStyle name="xl40" xfId="61"/>
    <cellStyle name="xl40 2" xfId="222"/>
    <cellStyle name="xl41" xfId="65"/>
    <cellStyle name="xl41 2" xfId="223"/>
    <cellStyle name="xl42" xfId="67"/>
    <cellStyle name="xl42 2" xfId="224"/>
    <cellStyle name="xl43" xfId="69"/>
    <cellStyle name="xl43 2" xfId="225"/>
    <cellStyle name="xl44" xfId="74"/>
    <cellStyle name="xl44 2" xfId="226"/>
    <cellStyle name="xl45" xfId="2"/>
    <cellStyle name="xl45 2" xfId="227"/>
    <cellStyle name="xl46" xfId="12"/>
    <cellStyle name="xl46 2" xfId="228"/>
    <cellStyle name="xl47" xfId="17"/>
    <cellStyle name="xl47 2" xfId="229"/>
    <cellStyle name="xl48" xfId="23"/>
    <cellStyle name="xl48 2" xfId="230"/>
    <cellStyle name="xl49" xfId="26"/>
    <cellStyle name="xl49 2" xfId="231"/>
    <cellStyle name="xl50" xfId="31"/>
    <cellStyle name="xl50 2" xfId="232"/>
    <cellStyle name="xl51" xfId="34"/>
    <cellStyle name="xl51 2" xfId="233"/>
    <cellStyle name="xl52" xfId="38"/>
    <cellStyle name="xl52 2" xfId="234"/>
    <cellStyle name="xl53" xfId="41"/>
    <cellStyle name="xl53 2" xfId="235"/>
    <cellStyle name="xl54" xfId="48"/>
    <cellStyle name="xl54 2" xfId="236"/>
    <cellStyle name="xl55" xfId="50"/>
    <cellStyle name="xl55 2" xfId="237"/>
    <cellStyle name="xl56" xfId="55"/>
    <cellStyle name="xl56 2" xfId="238"/>
    <cellStyle name="xl57" xfId="58"/>
    <cellStyle name="xl57 2" xfId="239"/>
    <cellStyle name="xl58" xfId="62"/>
    <cellStyle name="xl58 2" xfId="240"/>
    <cellStyle name="xl59" xfId="66"/>
    <cellStyle name="xl59 2" xfId="241"/>
    <cellStyle name="xl60" xfId="68"/>
    <cellStyle name="xl60 2" xfId="242"/>
    <cellStyle name="xl61" xfId="70"/>
    <cellStyle name="xl61 2" xfId="243"/>
    <cellStyle name="xl62" xfId="3"/>
    <cellStyle name="xl62 2" xfId="244"/>
    <cellStyle name="xl63" xfId="13"/>
    <cellStyle name="xl63 2" xfId="245"/>
    <cellStyle name="xl64" xfId="18"/>
    <cellStyle name="xl64 2" xfId="246"/>
    <cellStyle name="xl65" xfId="27"/>
    <cellStyle name="xl65 2" xfId="247"/>
    <cellStyle name="xl66" xfId="32"/>
    <cellStyle name="xl66 2" xfId="248"/>
    <cellStyle name="xl67" xfId="35"/>
    <cellStyle name="xl67 2" xfId="249"/>
    <cellStyle name="xl68" xfId="39"/>
    <cellStyle name="xl68 2" xfId="250"/>
    <cellStyle name="xl69" xfId="42"/>
    <cellStyle name="xl69 2" xfId="251"/>
    <cellStyle name="xl70" xfId="43"/>
    <cellStyle name="xl70 2" xfId="252"/>
    <cellStyle name="xl71" xfId="46"/>
    <cellStyle name="xl71 2" xfId="253"/>
    <cellStyle name="xl72" xfId="47"/>
    <cellStyle name="xl72 2" xfId="254"/>
    <cellStyle name="xl73" xfId="51"/>
    <cellStyle name="xl73 2" xfId="255"/>
    <cellStyle name="xl74" xfId="53"/>
    <cellStyle name="xl74 2" xfId="256"/>
    <cellStyle name="xl75" xfId="56"/>
    <cellStyle name="xl75 2" xfId="257"/>
    <cellStyle name="xl76" xfId="63"/>
    <cellStyle name="xl76 2" xfId="258"/>
    <cellStyle name="xl77" xfId="6"/>
    <cellStyle name="xl77 2" xfId="259"/>
    <cellStyle name="xl78" xfId="21"/>
    <cellStyle name="xl78 2" xfId="260"/>
    <cellStyle name="xl79" xfId="28"/>
    <cellStyle name="xl79 2" xfId="261"/>
    <cellStyle name="xl80" xfId="64"/>
    <cellStyle name="xl80 2" xfId="262"/>
    <cellStyle name="xl81" xfId="71"/>
    <cellStyle name="xl81 2" xfId="263"/>
    <cellStyle name="xl82" xfId="75"/>
    <cellStyle name="xl82 2" xfId="264"/>
    <cellStyle name="xl83" xfId="44"/>
    <cellStyle name="xl83 2" xfId="265"/>
    <cellStyle name="xl84" xfId="7"/>
    <cellStyle name="xl84 2" xfId="266"/>
    <cellStyle name="xl85" xfId="72"/>
    <cellStyle name="xl85 2" xfId="267"/>
    <cellStyle name="xl86" xfId="73"/>
    <cellStyle name="xl86 2" xfId="268"/>
    <cellStyle name="xl87" xfId="76"/>
    <cellStyle name="xl87 2" xfId="269"/>
    <cellStyle name="xl88" xfId="4"/>
    <cellStyle name="xl88 2" xfId="270"/>
    <cellStyle name="xl89" xfId="19"/>
    <cellStyle name="xl89 2" xfId="271"/>
    <cellStyle name="xl90" xfId="22"/>
    <cellStyle name="xl90 2" xfId="272"/>
    <cellStyle name="xl91" xfId="59"/>
    <cellStyle name="xl91 2" xfId="273"/>
    <cellStyle name="xl92" xfId="14"/>
    <cellStyle name="xl92 2" xfId="274"/>
    <cellStyle name="xl93" xfId="36"/>
    <cellStyle name="xl93 2" xfId="275"/>
    <cellStyle name="xl94" xfId="60"/>
    <cellStyle name="xl94 2" xfId="276"/>
    <cellStyle name="xl95" xfId="20"/>
    <cellStyle name="xl95 2" xfId="277"/>
    <cellStyle name="xl96" xfId="29"/>
    <cellStyle name="xl96 2" xfId="278"/>
    <cellStyle name="xl97" xfId="15"/>
    <cellStyle name="xl97 2" xfId="279"/>
    <cellStyle name="xl98" xfId="77"/>
    <cellStyle name="xl98 2" xfId="280"/>
    <cellStyle name="xl99" xfId="78"/>
    <cellStyle name="xl99 2" xfId="281"/>
    <cellStyle name="Обычный" xfId="0" builtinId="0"/>
    <cellStyle name="Обычный 2" xfId="145"/>
  </cellStyles>
  <dxfs count="0"/>
  <tableStyles count="0"/>
  <colors>
    <mruColors>
      <color rgb="FFFFFFCC"/>
      <color rgb="FFFF6699"/>
      <color rgb="FFFF33CC"/>
      <color rgb="FFFFCCFF"/>
      <color rgb="FFDCD8C2"/>
      <color rgb="FFCCE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abSelected="1" view="pageBreakPreview" zoomScale="64" zoomScaleNormal="100" zoomScaleSheetLayoutView="64" workbookViewId="0">
      <pane ySplit="8" topLeftCell="A9" activePane="bottomLeft" state="frozen"/>
      <selection pane="bottomLeft" activeCell="H10" sqref="H10"/>
    </sheetView>
  </sheetViews>
  <sheetFormatPr defaultColWidth="9.140625" defaultRowHeight="20.25" x14ac:dyDescent="0.3"/>
  <cols>
    <col min="1" max="1" width="10.85546875" style="18" customWidth="1"/>
    <col min="2" max="2" width="130.28515625" style="2" customWidth="1"/>
    <col min="3" max="3" width="21.140625" style="2" customWidth="1"/>
    <col min="4" max="4" width="20.28515625" style="2" customWidth="1"/>
    <col min="5" max="5" width="17" style="2" customWidth="1"/>
    <col min="6" max="6" width="18.85546875" style="2" customWidth="1"/>
    <col min="7" max="7" width="18.5703125" style="2" customWidth="1"/>
    <col min="8" max="8" width="19.28515625" style="2" customWidth="1"/>
    <col min="9" max="9" width="37.42578125" style="2" customWidth="1"/>
    <col min="10" max="16384" width="9.140625" style="2"/>
  </cols>
  <sheetData>
    <row r="1" spans="1:9" ht="27.75" hidden="1" customHeight="1" x14ac:dyDescent="0.3">
      <c r="A1" s="133"/>
      <c r="B1" s="133"/>
      <c r="C1" s="133"/>
      <c r="D1" s="133"/>
      <c r="E1" s="133"/>
      <c r="F1" s="133"/>
      <c r="G1" s="133"/>
      <c r="H1" s="133"/>
      <c r="I1" s="133"/>
    </row>
    <row r="2" spans="1:9" ht="102.75" customHeight="1" x14ac:dyDescent="0.35">
      <c r="A2" s="134" t="s">
        <v>146</v>
      </c>
      <c r="B2" s="134"/>
      <c r="C2" s="134"/>
      <c r="D2" s="134"/>
      <c r="E2" s="134"/>
      <c r="F2" s="134"/>
      <c r="G2" s="134"/>
      <c r="H2" s="134"/>
      <c r="I2" s="134"/>
    </row>
    <row r="3" spans="1:9" x14ac:dyDescent="0.3">
      <c r="A3" s="136" t="s">
        <v>0</v>
      </c>
      <c r="B3" s="136"/>
      <c r="C3" s="136"/>
      <c r="D3" s="136"/>
      <c r="E3" s="136"/>
      <c r="F3" s="136"/>
      <c r="G3" s="136"/>
      <c r="H3" s="136"/>
      <c r="I3" s="136"/>
    </row>
    <row r="4" spans="1:9" s="3" customFormat="1" ht="18.75" x14ac:dyDescent="0.3">
      <c r="A4" s="135" t="s">
        <v>1</v>
      </c>
      <c r="B4" s="137" t="s">
        <v>2</v>
      </c>
      <c r="C4" s="137" t="s">
        <v>80</v>
      </c>
      <c r="D4" s="139" t="s">
        <v>149</v>
      </c>
      <c r="E4" s="138" t="s">
        <v>79</v>
      </c>
      <c r="F4" s="138"/>
      <c r="G4" s="138"/>
      <c r="H4" s="139" t="s">
        <v>81</v>
      </c>
      <c r="I4" s="139" t="s">
        <v>82</v>
      </c>
    </row>
    <row r="5" spans="1:9" s="13" customFormat="1" ht="45" customHeight="1" x14ac:dyDescent="0.25">
      <c r="A5" s="135"/>
      <c r="B5" s="137"/>
      <c r="C5" s="137"/>
      <c r="D5" s="139"/>
      <c r="E5" s="138"/>
      <c r="F5" s="138"/>
      <c r="G5" s="138"/>
      <c r="H5" s="139"/>
      <c r="I5" s="139"/>
    </row>
    <row r="6" spans="1:9" s="13" customFormat="1" ht="32.25" customHeight="1" x14ac:dyDescent="0.25">
      <c r="A6" s="135"/>
      <c r="B6" s="137"/>
      <c r="C6" s="137"/>
      <c r="D6" s="139"/>
      <c r="E6" s="138" t="s">
        <v>85</v>
      </c>
      <c r="F6" s="138" t="s">
        <v>83</v>
      </c>
      <c r="G6" s="138" t="s">
        <v>84</v>
      </c>
      <c r="H6" s="139"/>
      <c r="I6" s="139"/>
    </row>
    <row r="7" spans="1:9" s="13" customFormat="1" ht="48.75" customHeight="1" x14ac:dyDescent="0.25">
      <c r="A7" s="135"/>
      <c r="B7" s="137"/>
      <c r="C7" s="137"/>
      <c r="D7" s="139"/>
      <c r="E7" s="138"/>
      <c r="F7" s="138"/>
      <c r="G7" s="138"/>
      <c r="H7" s="139"/>
      <c r="I7" s="139"/>
    </row>
    <row r="8" spans="1:9" s="20" customFormat="1" ht="15.75" x14ac:dyDescent="0.25">
      <c r="A8" s="34">
        <v>1</v>
      </c>
      <c r="B8" s="35">
        <v>2</v>
      </c>
      <c r="C8" s="35">
        <v>3</v>
      </c>
      <c r="D8" s="34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</row>
    <row r="9" spans="1:9" s="8" customFormat="1" ht="27.75" customHeight="1" x14ac:dyDescent="0.25">
      <c r="A9" s="14">
        <v>1000</v>
      </c>
      <c r="B9" s="4" t="s">
        <v>3</v>
      </c>
      <c r="C9" s="36">
        <f>C12+C27</f>
        <v>12583.6</v>
      </c>
      <c r="D9" s="36">
        <f>D12+D27</f>
        <v>13083.6</v>
      </c>
      <c r="E9" s="36">
        <f>E12+E27</f>
        <v>1291.8</v>
      </c>
      <c r="F9" s="36">
        <f t="shared" ref="F9:G9" si="0">F12+F27</f>
        <v>1291.8</v>
      </c>
      <c r="G9" s="36">
        <f t="shared" si="0"/>
        <v>0</v>
      </c>
      <c r="H9" s="36">
        <f>D9+E9</f>
        <v>14375.4</v>
      </c>
      <c r="I9" s="36"/>
    </row>
    <row r="10" spans="1:9" s="8" customFormat="1" ht="27.75" customHeight="1" x14ac:dyDescent="0.25">
      <c r="A10" s="14"/>
      <c r="B10" s="4" t="s">
        <v>87</v>
      </c>
      <c r="C10" s="21">
        <f>C32+C33+C34+C40-C41</f>
        <v>754.6</v>
      </c>
      <c r="D10" s="21">
        <f t="shared" ref="D10:H10" si="1">D32+D33+D34+D40-D41</f>
        <v>1254.5999999999999</v>
      </c>
      <c r="E10" s="21">
        <f t="shared" si="1"/>
        <v>1.8</v>
      </c>
      <c r="F10" s="21">
        <f t="shared" si="1"/>
        <v>1.8</v>
      </c>
      <c r="G10" s="21">
        <f t="shared" si="1"/>
        <v>0</v>
      </c>
      <c r="H10" s="21">
        <f t="shared" si="1"/>
        <v>1256.4000000000001</v>
      </c>
      <c r="I10" s="36"/>
    </row>
    <row r="11" spans="1:9" s="8" customFormat="1" ht="27.75" customHeight="1" x14ac:dyDescent="0.25">
      <c r="A11" s="14"/>
      <c r="B11" s="4" t="s">
        <v>88</v>
      </c>
      <c r="C11" s="21">
        <f>C12+C29+C30+C31+C35+C36+C37+C38+C39+C41</f>
        <v>11829</v>
      </c>
      <c r="D11" s="21">
        <f t="shared" ref="D11:H11" si="2">D12+D29+D30+D31+D35+D36+D37+D38+D39+D41</f>
        <v>11829</v>
      </c>
      <c r="E11" s="21">
        <f t="shared" si="2"/>
        <v>1290</v>
      </c>
      <c r="F11" s="21">
        <f t="shared" si="2"/>
        <v>1290</v>
      </c>
      <c r="G11" s="21">
        <f t="shared" si="2"/>
        <v>0</v>
      </c>
      <c r="H11" s="21">
        <f t="shared" si="2"/>
        <v>13119</v>
      </c>
      <c r="I11" s="36"/>
    </row>
    <row r="12" spans="1:9" s="8" customFormat="1" ht="28.15" customHeight="1" x14ac:dyDescent="0.25">
      <c r="A12" s="37">
        <v>1100</v>
      </c>
      <c r="B12" s="38" t="s">
        <v>4</v>
      </c>
      <c r="C12" s="39">
        <f>C13+C26</f>
        <v>8093.7</v>
      </c>
      <c r="D12" s="39">
        <f>D13+D26</f>
        <v>8093.7</v>
      </c>
      <c r="E12" s="39">
        <f t="shared" ref="E12:G12" si="3">E13+E26</f>
        <v>1000</v>
      </c>
      <c r="F12" s="39">
        <f t="shared" si="3"/>
        <v>1000</v>
      </c>
      <c r="G12" s="39">
        <f t="shared" si="3"/>
        <v>0</v>
      </c>
      <c r="H12" s="39">
        <f>H13+H26</f>
        <v>9093.6999999999989</v>
      </c>
      <c r="I12" s="40"/>
    </row>
    <row r="13" spans="1:9" s="8" customFormat="1" ht="28.9" customHeight="1" x14ac:dyDescent="0.25">
      <c r="A13" s="41">
        <v>1110</v>
      </c>
      <c r="B13" s="42" t="s">
        <v>5</v>
      </c>
      <c r="C13" s="43">
        <f>C14+C15+C16+C17+C18+C19+C20+C21+C22+C23+C24+C25</f>
        <v>8093.7</v>
      </c>
      <c r="D13" s="43">
        <f>D14+D15+D16+D17+D18+D19+D20+D21+D22+D23+D24+D25</f>
        <v>8093.7</v>
      </c>
      <c r="E13" s="43">
        <f>E14+E15+E16+E17+E18+E19+E20+E21+E22+E23+E24+E25</f>
        <v>1000</v>
      </c>
      <c r="F13" s="43">
        <f t="shared" ref="F13:H13" si="4">F14+F15+F16+F17+F18+F19+F20+F21+F22+F23+F24+F25</f>
        <v>1000</v>
      </c>
      <c r="G13" s="43">
        <f t="shared" si="4"/>
        <v>0</v>
      </c>
      <c r="H13" s="43">
        <f t="shared" si="4"/>
        <v>9093.6999999999989</v>
      </c>
      <c r="I13" s="43"/>
    </row>
    <row r="14" spans="1:9" s="11" customFormat="1" x14ac:dyDescent="0.25">
      <c r="A14" s="44" t="s">
        <v>41</v>
      </c>
      <c r="B14" s="45" t="s">
        <v>6</v>
      </c>
      <c r="C14" s="46">
        <v>933.9</v>
      </c>
      <c r="D14" s="47">
        <v>933.9</v>
      </c>
      <c r="E14" s="47"/>
      <c r="F14" s="47"/>
      <c r="G14" s="47"/>
      <c r="H14" s="47">
        <v>933.9</v>
      </c>
      <c r="I14" s="47"/>
    </row>
    <row r="15" spans="1:9" s="11" customFormat="1" x14ac:dyDescent="0.25">
      <c r="A15" s="44" t="s">
        <v>42</v>
      </c>
      <c r="B15" s="45" t="s">
        <v>9</v>
      </c>
      <c r="C15" s="46">
        <v>3512.1</v>
      </c>
      <c r="D15" s="47">
        <v>3512.1</v>
      </c>
      <c r="E15" s="47"/>
      <c r="F15" s="47"/>
      <c r="G15" s="47"/>
      <c r="H15" s="47">
        <v>3512.1</v>
      </c>
      <c r="I15" s="47"/>
    </row>
    <row r="16" spans="1:9" s="11" customFormat="1" x14ac:dyDescent="0.25">
      <c r="A16" s="44" t="s">
        <v>43</v>
      </c>
      <c r="B16" s="45" t="s">
        <v>53</v>
      </c>
      <c r="C16" s="46"/>
      <c r="D16" s="47"/>
      <c r="E16" s="47"/>
      <c r="F16" s="47"/>
      <c r="G16" s="47"/>
      <c r="H16" s="47"/>
      <c r="I16" s="47"/>
    </row>
    <row r="17" spans="1:9" s="11" customFormat="1" x14ac:dyDescent="0.3">
      <c r="A17" s="44" t="s">
        <v>44</v>
      </c>
      <c r="B17" s="45" t="s">
        <v>54</v>
      </c>
      <c r="C17" s="46"/>
      <c r="D17" s="47"/>
      <c r="E17" s="47"/>
      <c r="F17" s="47"/>
      <c r="G17" s="47"/>
      <c r="H17" s="47"/>
      <c r="I17" s="48"/>
    </row>
    <row r="18" spans="1:9" s="11" customFormat="1" ht="24" customHeight="1" x14ac:dyDescent="0.3">
      <c r="A18" s="44" t="s">
        <v>45</v>
      </c>
      <c r="B18" s="45" t="s">
        <v>55</v>
      </c>
      <c r="C18" s="46">
        <v>77.3</v>
      </c>
      <c r="D18" s="47">
        <v>77.3</v>
      </c>
      <c r="E18" s="47"/>
      <c r="F18" s="47"/>
      <c r="G18" s="47"/>
      <c r="H18" s="47">
        <v>77.3</v>
      </c>
      <c r="I18" s="48"/>
    </row>
    <row r="19" spans="1:9" s="11" customFormat="1" x14ac:dyDescent="0.3">
      <c r="A19" s="44" t="s">
        <v>46</v>
      </c>
      <c r="B19" s="45" t="s">
        <v>27</v>
      </c>
      <c r="C19" s="46"/>
      <c r="D19" s="47"/>
      <c r="E19" s="47"/>
      <c r="F19" s="47"/>
      <c r="G19" s="47"/>
      <c r="H19" s="47"/>
      <c r="I19" s="48"/>
    </row>
    <row r="20" spans="1:9" s="11" customFormat="1" x14ac:dyDescent="0.25">
      <c r="A20" s="44" t="s">
        <v>47</v>
      </c>
      <c r="B20" s="45" t="s">
        <v>7</v>
      </c>
      <c r="C20" s="46">
        <v>65</v>
      </c>
      <c r="D20" s="47">
        <v>65</v>
      </c>
      <c r="E20" s="47"/>
      <c r="F20" s="47"/>
      <c r="G20" s="47"/>
      <c r="H20" s="47">
        <v>65</v>
      </c>
      <c r="I20" s="47"/>
    </row>
    <row r="21" spans="1:9" s="11" customFormat="1" x14ac:dyDescent="0.25">
      <c r="A21" s="44" t="s">
        <v>48</v>
      </c>
      <c r="B21" s="45" t="s">
        <v>152</v>
      </c>
      <c r="C21" s="46"/>
      <c r="D21" s="47"/>
      <c r="E21" s="47">
        <v>1000</v>
      </c>
      <c r="F21" s="47">
        <v>1000</v>
      </c>
      <c r="G21" s="47"/>
      <c r="H21" s="47">
        <v>1000</v>
      </c>
      <c r="I21" s="47"/>
    </row>
    <row r="22" spans="1:9" s="11" customFormat="1" x14ac:dyDescent="0.25">
      <c r="A22" s="44" t="s">
        <v>49</v>
      </c>
      <c r="B22" s="45" t="s">
        <v>8</v>
      </c>
      <c r="C22" s="46">
        <v>3170</v>
      </c>
      <c r="D22" s="47">
        <v>3170</v>
      </c>
      <c r="E22" s="47"/>
      <c r="F22" s="47"/>
      <c r="G22" s="47"/>
      <c r="H22" s="47">
        <v>3170</v>
      </c>
      <c r="I22" s="47"/>
    </row>
    <row r="23" spans="1:9" s="11" customFormat="1" x14ac:dyDescent="0.25">
      <c r="A23" s="44" t="s">
        <v>50</v>
      </c>
      <c r="B23" s="45" t="s">
        <v>56</v>
      </c>
      <c r="C23" s="46"/>
      <c r="D23" s="47"/>
      <c r="E23" s="47"/>
      <c r="F23" s="47"/>
      <c r="G23" s="47"/>
      <c r="H23" s="47"/>
      <c r="I23" s="47"/>
    </row>
    <row r="24" spans="1:9" s="11" customFormat="1" x14ac:dyDescent="0.3">
      <c r="A24" s="44" t="s">
        <v>51</v>
      </c>
      <c r="B24" s="45" t="s">
        <v>147</v>
      </c>
      <c r="C24" s="46">
        <v>335.4</v>
      </c>
      <c r="D24" s="47">
        <v>335.4</v>
      </c>
      <c r="E24" s="47"/>
      <c r="F24" s="47"/>
      <c r="G24" s="47"/>
      <c r="H24" s="47">
        <v>335.4</v>
      </c>
      <c r="I24" s="48"/>
    </row>
    <row r="25" spans="1:9" s="11" customFormat="1" ht="41.25" customHeight="1" x14ac:dyDescent="0.25">
      <c r="A25" s="44" t="s">
        <v>52</v>
      </c>
      <c r="B25" s="45" t="s">
        <v>28</v>
      </c>
      <c r="C25" s="46"/>
      <c r="D25" s="47"/>
      <c r="E25" s="47"/>
      <c r="F25" s="47"/>
      <c r="G25" s="47"/>
      <c r="H25" s="47"/>
      <c r="I25" s="47"/>
    </row>
    <row r="26" spans="1:9" s="8" customFormat="1" ht="30" customHeight="1" x14ac:dyDescent="0.25">
      <c r="A26" s="41">
        <v>1120</v>
      </c>
      <c r="B26" s="42" t="s">
        <v>10</v>
      </c>
      <c r="C26" s="43"/>
      <c r="D26" s="43"/>
      <c r="E26" s="43"/>
      <c r="F26" s="43"/>
      <c r="G26" s="43"/>
      <c r="H26" s="43"/>
      <c r="I26" s="49"/>
    </row>
    <row r="27" spans="1:9" s="8" customFormat="1" ht="28.15" customHeight="1" x14ac:dyDescent="0.25">
      <c r="A27" s="37">
        <v>1200</v>
      </c>
      <c r="B27" s="38" t="s">
        <v>57</v>
      </c>
      <c r="C27" s="49">
        <f>C28+C36+C37+C38+C39+C40</f>
        <v>4489.9000000000005</v>
      </c>
      <c r="D27" s="49">
        <f>D28+D40</f>
        <v>4989.9000000000005</v>
      </c>
      <c r="E27" s="49">
        <f>E28+E36+E37+E38+E39+E40</f>
        <v>291.8</v>
      </c>
      <c r="F27" s="49">
        <f t="shared" ref="F27:H27" si="5">F28+F36+F37+F38+F39+F40</f>
        <v>291.8</v>
      </c>
      <c r="G27" s="49">
        <f t="shared" si="5"/>
        <v>0</v>
      </c>
      <c r="H27" s="49">
        <f t="shared" si="5"/>
        <v>5281.7</v>
      </c>
      <c r="I27" s="49"/>
    </row>
    <row r="28" spans="1:9" s="8" customFormat="1" ht="47.45" customHeight="1" x14ac:dyDescent="0.25">
      <c r="A28" s="41">
        <v>1210</v>
      </c>
      <c r="B28" s="42" t="s">
        <v>58</v>
      </c>
      <c r="C28" s="50">
        <f>C29+C30+C31+C32+C33+C34+C35</f>
        <v>4489.9000000000005</v>
      </c>
      <c r="D28" s="50">
        <f>D29+D30+D31+D32+D33+D34+D35</f>
        <v>4989.9000000000005</v>
      </c>
      <c r="E28" s="50">
        <f>E29+E30+E31+E32+E33+E34+E35</f>
        <v>291.8</v>
      </c>
      <c r="F28" s="50">
        <f t="shared" ref="F28:H28" si="6">F29+F30+F31+F32+F33+F34+F35</f>
        <v>291.8</v>
      </c>
      <c r="G28" s="50">
        <f t="shared" si="6"/>
        <v>0</v>
      </c>
      <c r="H28" s="50">
        <f t="shared" si="6"/>
        <v>5281.7</v>
      </c>
      <c r="I28" s="50"/>
    </row>
    <row r="29" spans="1:9" s="11" customFormat="1" ht="23.45" customHeight="1" x14ac:dyDescent="0.25">
      <c r="A29" s="44">
        <v>1211</v>
      </c>
      <c r="B29" s="45" t="s">
        <v>59</v>
      </c>
      <c r="C29" s="46">
        <v>3735.3</v>
      </c>
      <c r="D29" s="47">
        <v>3735.3</v>
      </c>
      <c r="E29" s="47"/>
      <c r="F29" s="47"/>
      <c r="G29" s="47"/>
      <c r="H29" s="47">
        <v>3735.3</v>
      </c>
      <c r="I29" s="47"/>
    </row>
    <row r="30" spans="1:9" s="11" customFormat="1" ht="22.15" customHeight="1" x14ac:dyDescent="0.25">
      <c r="A30" s="44">
        <v>1212</v>
      </c>
      <c r="B30" s="45" t="s">
        <v>11</v>
      </c>
      <c r="C30" s="46"/>
      <c r="D30" s="47"/>
      <c r="E30" s="47"/>
      <c r="F30" s="51"/>
      <c r="G30" s="51"/>
      <c r="H30" s="47"/>
      <c r="I30" s="47"/>
    </row>
    <row r="31" spans="1:9" s="11" customFormat="1" ht="22.15" customHeight="1" x14ac:dyDescent="0.25">
      <c r="A31" s="44">
        <v>1213</v>
      </c>
      <c r="B31" s="45" t="s">
        <v>138</v>
      </c>
      <c r="C31" s="46"/>
      <c r="D31" s="47"/>
      <c r="E31" s="47"/>
      <c r="F31" s="51"/>
      <c r="G31" s="51"/>
      <c r="H31" s="47"/>
      <c r="I31" s="47"/>
    </row>
    <row r="32" spans="1:9" s="11" customFormat="1" ht="21" customHeight="1" x14ac:dyDescent="0.25">
      <c r="A32" s="44">
        <v>1214</v>
      </c>
      <c r="B32" s="45" t="s">
        <v>86</v>
      </c>
      <c r="C32" s="46">
        <v>500</v>
      </c>
      <c r="D32" s="47">
        <v>1000</v>
      </c>
      <c r="E32" s="47">
        <v>0</v>
      </c>
      <c r="F32" s="52">
        <v>0</v>
      </c>
      <c r="G32" s="51"/>
      <c r="H32" s="47">
        <v>1000</v>
      </c>
      <c r="I32" s="47"/>
    </row>
    <row r="33" spans="1:9" s="11" customFormat="1" ht="132" customHeight="1" x14ac:dyDescent="0.25">
      <c r="A33" s="44">
        <v>1215</v>
      </c>
      <c r="B33" s="45" t="s">
        <v>12</v>
      </c>
      <c r="C33" s="46">
        <v>254.6</v>
      </c>
      <c r="D33" s="47">
        <v>254.6</v>
      </c>
      <c r="E33" s="47">
        <v>1.8</v>
      </c>
      <c r="F33" s="132">
        <v>1.8</v>
      </c>
      <c r="G33" s="52"/>
      <c r="H33" s="47">
        <f>D33+E33</f>
        <v>256.39999999999998</v>
      </c>
      <c r="I33" s="131" t="s">
        <v>150</v>
      </c>
    </row>
    <row r="34" spans="1:9" s="11" customFormat="1" ht="25.5" customHeight="1" x14ac:dyDescent="0.25">
      <c r="A34" s="44">
        <v>1216</v>
      </c>
      <c r="B34" s="53" t="s">
        <v>144</v>
      </c>
      <c r="C34" s="46"/>
      <c r="D34" s="47"/>
      <c r="E34" s="47"/>
      <c r="F34" s="51"/>
      <c r="G34" s="51"/>
      <c r="H34" s="47"/>
      <c r="I34" s="47"/>
    </row>
    <row r="35" spans="1:9" s="11" customFormat="1" ht="204" customHeight="1" x14ac:dyDescent="0.25">
      <c r="A35" s="44">
        <v>1217</v>
      </c>
      <c r="B35" s="45" t="s">
        <v>60</v>
      </c>
      <c r="C35" s="46"/>
      <c r="D35" s="47"/>
      <c r="E35" s="47">
        <v>290</v>
      </c>
      <c r="F35" s="132">
        <v>290</v>
      </c>
      <c r="G35" s="51"/>
      <c r="H35" s="47">
        <v>290</v>
      </c>
      <c r="I35" s="131" t="s">
        <v>153</v>
      </c>
    </row>
    <row r="36" spans="1:9" s="11" customFormat="1" ht="25.15" customHeight="1" x14ac:dyDescent="0.25">
      <c r="A36" s="44">
        <v>1218</v>
      </c>
      <c r="B36" s="45" t="s">
        <v>139</v>
      </c>
      <c r="C36" s="46"/>
      <c r="D36" s="47"/>
      <c r="E36" s="47"/>
      <c r="F36" s="51"/>
      <c r="G36" s="51"/>
      <c r="H36" s="47"/>
      <c r="I36" s="47"/>
    </row>
    <row r="37" spans="1:9" s="11" customFormat="1" ht="23.45" customHeight="1" x14ac:dyDescent="0.25">
      <c r="A37" s="44">
        <v>1219</v>
      </c>
      <c r="B37" s="45" t="s">
        <v>61</v>
      </c>
      <c r="C37" s="46"/>
      <c r="D37" s="47"/>
      <c r="E37" s="47"/>
      <c r="F37" s="51"/>
      <c r="G37" s="51"/>
      <c r="H37" s="47"/>
      <c r="I37" s="47"/>
    </row>
    <row r="38" spans="1:9" s="11" customFormat="1" ht="24.6" customHeight="1" x14ac:dyDescent="0.25">
      <c r="A38" s="44">
        <v>1220</v>
      </c>
      <c r="B38" s="45" t="s">
        <v>29</v>
      </c>
      <c r="C38" s="46"/>
      <c r="D38" s="47"/>
      <c r="E38" s="47"/>
      <c r="F38" s="51"/>
      <c r="G38" s="51"/>
      <c r="H38" s="47"/>
      <c r="I38" s="47"/>
    </row>
    <row r="39" spans="1:9" s="11" customFormat="1" ht="46.9" customHeight="1" x14ac:dyDescent="0.25">
      <c r="A39" s="44">
        <v>1221</v>
      </c>
      <c r="B39" s="45" t="s">
        <v>62</v>
      </c>
      <c r="C39" s="46"/>
      <c r="D39" s="47"/>
      <c r="E39" s="47"/>
      <c r="F39" s="51"/>
      <c r="G39" s="51"/>
      <c r="H39" s="47"/>
      <c r="I39" s="47"/>
    </row>
    <row r="40" spans="1:9" s="11" customFormat="1" ht="44.45" customHeight="1" x14ac:dyDescent="0.25">
      <c r="A40" s="44">
        <v>1222</v>
      </c>
      <c r="B40" s="45" t="s">
        <v>63</v>
      </c>
      <c r="C40" s="46"/>
      <c r="D40" s="47"/>
      <c r="E40" s="47"/>
      <c r="F40" s="51"/>
      <c r="G40" s="52"/>
      <c r="H40" s="47"/>
      <c r="I40" s="47"/>
    </row>
    <row r="41" spans="1:9" s="11" customFormat="1" ht="44.45" customHeight="1" x14ac:dyDescent="0.25">
      <c r="A41" s="44"/>
      <c r="B41" s="54" t="s">
        <v>142</v>
      </c>
      <c r="C41" s="46"/>
      <c r="D41" s="47"/>
      <c r="E41" s="47"/>
      <c r="F41" s="51"/>
      <c r="G41" s="52"/>
      <c r="H41" s="47"/>
      <c r="I41" s="47"/>
    </row>
    <row r="42" spans="1:9" s="8" customFormat="1" ht="24.75" customHeight="1" x14ac:dyDescent="0.25">
      <c r="A42" s="14">
        <v>2000</v>
      </c>
      <c r="B42" s="4" t="s">
        <v>13</v>
      </c>
      <c r="C42" s="21">
        <f>C45+C48+C51+C54+C57+C60+C63+C66+C69+C72+C75+C78+C81+C84+C87+C88+C91+C94+C97+C98</f>
        <v>12583.599999999999</v>
      </c>
      <c r="D42" s="21">
        <f>D45+D48+D51+D54+D57+D60+D63+D66+D69+D72+D75+D78+D81+D84+D87+D88+D91+D94+D97+D98</f>
        <v>13463.699999999999</v>
      </c>
      <c r="E42" s="21">
        <f>E45+E48+E51+E54+E57+E60+E63+E66+E69+E72+E75+E78+E81+E84+E87+E88+E91+E94+E97+E98</f>
        <v>1508.3000000000002</v>
      </c>
      <c r="F42" s="21">
        <f>F45+F48+F51+F54+F57+F60+F63+F66+F69+F72+F75+F78+F81+F84+F87+F88+F91+F94+F97+F98</f>
        <v>1410.0000000000002</v>
      </c>
      <c r="G42" s="21">
        <f t="shared" ref="G42" si="7">G45+G48+G51+G54+G57+G60+G63+G66+G69+G72+G75+G78+G81+G84+G87+G88+G91+G94+G97+G98</f>
        <v>-118.3</v>
      </c>
      <c r="H42" s="21">
        <f>H45+H48+H51+H54+H57+H60+H63+H66+H69+H72+H75+H78+H81+H84+H87+H88+H91+H94+H97+H98</f>
        <v>14755.4</v>
      </c>
      <c r="I42" s="21"/>
    </row>
    <row r="43" spans="1:9" s="8" customFormat="1" ht="24.75" customHeight="1" x14ac:dyDescent="0.25">
      <c r="A43" s="14"/>
      <c r="B43" s="4" t="s">
        <v>87</v>
      </c>
      <c r="C43" s="21">
        <f>C46+C49+C52+C55+C58+C61+C64+C67+C70+C73+C76+C79+C82+C85+C89+C92+C95+C99</f>
        <v>754.6</v>
      </c>
      <c r="D43" s="21">
        <f>D46+D49+D52+D55+D58+D61+D64+D67+D70+D73+D76+D79+D82+D85+D89+D92+D95+D99</f>
        <v>1254.5999999999999</v>
      </c>
      <c r="E43" s="21">
        <f>E46+E49+E52+E55+E58+E61+E64+E67+E70+E73+E76+E79+E82+E85+E89+E92+E95+E99</f>
        <v>1.7999999999999998</v>
      </c>
      <c r="F43" s="21">
        <f t="shared" ref="F43" si="8">F46+F49+F52+F55+F58+F61+F64+F67+F70+F73+F76+F79+F82+F85+F89+F92+F95+F97+F99</f>
        <v>1.7999999999999998</v>
      </c>
      <c r="G43" s="21">
        <f>G46+G49+G52+G55+G58+G61+G64+G67+G70+G73+G76+G79+G82+G85+G89+G92+G95+G99</f>
        <v>0</v>
      </c>
      <c r="H43" s="21">
        <f>H46+H49+H52+H55+H58+H61+H64+H67+H70+H73+H76+H79+H82+H85+H89+H92+H95+H99</f>
        <v>1256.4000000000001</v>
      </c>
      <c r="I43" s="21"/>
    </row>
    <row r="44" spans="1:9" s="8" customFormat="1" ht="24.75" customHeight="1" x14ac:dyDescent="0.25">
      <c r="A44" s="14"/>
      <c r="B44" s="4" t="s">
        <v>88</v>
      </c>
      <c r="C44" s="21">
        <f>C47+C50+C53+C56+C59+C62+C65+C68+C71+C74+C77+C80+C83+C86+C87+C90+C93+C96+C97+C100</f>
        <v>11829</v>
      </c>
      <c r="D44" s="21">
        <f>D47+D50+D53+D56+D59+D62+D65+D68+D71+D74+D77+D80+D83+D86+D87+D90+D93+D96+D97+D100</f>
        <v>12209.1</v>
      </c>
      <c r="E44" s="21">
        <f t="shared" ref="E44:G44" si="9">E47+E50+E53+E56+E59+E62+E65+E68+E71+E74+E77+E80+E83+E86+E87+E90+E93+E96+E97+E100+E104</f>
        <v>1506.5</v>
      </c>
      <c r="F44" s="21">
        <f t="shared" si="9"/>
        <v>1408.2</v>
      </c>
      <c r="G44" s="21">
        <f t="shared" si="9"/>
        <v>-118.3</v>
      </c>
      <c r="H44" s="21">
        <f>H47+H50+H53+H56+H59+H62+H65+H68+H71+H74+H77+H80+H83+H86+H87+H90+H93+H96+H97+H100+H104</f>
        <v>17391.2</v>
      </c>
      <c r="I44" s="21"/>
    </row>
    <row r="45" spans="1:9" s="10" customFormat="1" ht="81" x14ac:dyDescent="0.25">
      <c r="A45" s="30">
        <v>2001</v>
      </c>
      <c r="B45" s="31" t="s">
        <v>140</v>
      </c>
      <c r="C45" s="32">
        <f t="shared" ref="C45:H45" si="10">C46+C47</f>
        <v>5600.2</v>
      </c>
      <c r="D45" s="115">
        <f t="shared" si="10"/>
        <v>5450.2999999999993</v>
      </c>
      <c r="E45" s="32">
        <f t="shared" si="10"/>
        <v>108.7</v>
      </c>
      <c r="F45" s="32">
        <f t="shared" si="10"/>
        <v>0.4</v>
      </c>
      <c r="G45" s="32">
        <f t="shared" si="10"/>
        <v>-108.3</v>
      </c>
      <c r="H45" s="102">
        <f t="shared" si="10"/>
        <v>5342.4000000000005</v>
      </c>
      <c r="I45" s="33"/>
    </row>
    <row r="46" spans="1:9" s="26" customFormat="1" x14ac:dyDescent="0.25">
      <c r="A46" s="24" t="s">
        <v>95</v>
      </c>
      <c r="B46" s="28" t="s">
        <v>87</v>
      </c>
      <c r="C46" s="96">
        <v>219.9</v>
      </c>
      <c r="D46" s="116">
        <v>219.9</v>
      </c>
      <c r="E46" s="126">
        <v>0.4</v>
      </c>
      <c r="F46" s="126">
        <v>0.4</v>
      </c>
      <c r="G46" s="25"/>
      <c r="H46" s="103">
        <f>D46+E46</f>
        <v>220.3</v>
      </c>
      <c r="I46" s="55"/>
    </row>
    <row r="47" spans="1:9" s="26" customFormat="1" x14ac:dyDescent="0.25">
      <c r="A47" s="24" t="s">
        <v>96</v>
      </c>
      <c r="B47" s="28" t="s">
        <v>88</v>
      </c>
      <c r="C47" s="96">
        <v>5380.3</v>
      </c>
      <c r="D47" s="116">
        <v>5230.3999999999996</v>
      </c>
      <c r="E47" s="96">
        <v>108.3</v>
      </c>
      <c r="F47" s="96"/>
      <c r="G47" s="96">
        <v>-108.3</v>
      </c>
      <c r="H47" s="103">
        <v>5122.1000000000004</v>
      </c>
      <c r="I47" s="55"/>
    </row>
    <row r="48" spans="1:9" s="19" customFormat="1" x14ac:dyDescent="0.25">
      <c r="A48" s="56">
        <v>2002</v>
      </c>
      <c r="B48" s="57" t="s">
        <v>133</v>
      </c>
      <c r="C48" s="58">
        <f>C49+C50</f>
        <v>0</v>
      </c>
      <c r="D48" s="58">
        <f t="shared" ref="D48:H48" si="11">D49+D50</f>
        <v>0</v>
      </c>
      <c r="E48" s="58">
        <f t="shared" si="11"/>
        <v>0</v>
      </c>
      <c r="F48" s="58">
        <f t="shared" si="11"/>
        <v>0</v>
      </c>
      <c r="G48" s="58">
        <f t="shared" si="11"/>
        <v>0</v>
      </c>
      <c r="H48" s="98">
        <f t="shared" si="11"/>
        <v>0</v>
      </c>
      <c r="I48" s="33"/>
    </row>
    <row r="49" spans="1:9" s="27" customFormat="1" ht="18.75" x14ac:dyDescent="0.25">
      <c r="A49" s="59" t="s">
        <v>97</v>
      </c>
      <c r="B49" s="28" t="s">
        <v>87</v>
      </c>
      <c r="C49" s="60"/>
      <c r="D49" s="60"/>
      <c r="E49" s="60"/>
      <c r="F49" s="60"/>
      <c r="G49" s="60"/>
      <c r="H49" s="100"/>
      <c r="I49" s="61"/>
    </row>
    <row r="50" spans="1:9" s="27" customFormat="1" ht="18.75" x14ac:dyDescent="0.25">
      <c r="A50" s="59" t="s">
        <v>98</v>
      </c>
      <c r="B50" s="28" t="s">
        <v>88</v>
      </c>
      <c r="C50" s="60"/>
      <c r="D50" s="60"/>
      <c r="E50" s="60"/>
      <c r="F50" s="60"/>
      <c r="G50" s="60"/>
      <c r="H50" s="100"/>
      <c r="I50" s="61"/>
    </row>
    <row r="51" spans="1:9" s="8" customFormat="1" x14ac:dyDescent="0.25">
      <c r="A51" s="56">
        <v>2003</v>
      </c>
      <c r="B51" s="57" t="s">
        <v>143</v>
      </c>
      <c r="C51" s="58">
        <f>C52+C53</f>
        <v>475.5</v>
      </c>
      <c r="D51" s="99">
        <f>D52+D53</f>
        <v>546.5</v>
      </c>
      <c r="E51" s="58">
        <f t="shared" ref="E51:G51" si="12">E52+E53</f>
        <v>0</v>
      </c>
      <c r="F51" s="58">
        <f t="shared" si="12"/>
        <v>0</v>
      </c>
      <c r="G51" s="58">
        <f t="shared" si="12"/>
        <v>0</v>
      </c>
      <c r="H51" s="98">
        <f>H52+H53</f>
        <v>546.5</v>
      </c>
      <c r="I51" s="33"/>
    </row>
    <row r="52" spans="1:9" s="27" customFormat="1" ht="18.75" x14ac:dyDescent="0.25">
      <c r="A52" s="59" t="s">
        <v>99</v>
      </c>
      <c r="B52" s="28" t="s">
        <v>87</v>
      </c>
      <c r="C52" s="127"/>
      <c r="D52" s="128"/>
      <c r="E52" s="129"/>
      <c r="F52" s="129"/>
      <c r="G52" s="61"/>
      <c r="H52" s="130">
        <f>D52+E52</f>
        <v>0</v>
      </c>
      <c r="I52" s="61"/>
    </row>
    <row r="53" spans="1:9" s="27" customFormat="1" x14ac:dyDescent="0.25">
      <c r="A53" s="59" t="s">
        <v>100</v>
      </c>
      <c r="B53" s="28" t="s">
        <v>88</v>
      </c>
      <c r="C53" s="94">
        <v>475.5</v>
      </c>
      <c r="D53" s="117">
        <v>546.5</v>
      </c>
      <c r="E53" s="97"/>
      <c r="F53" s="97"/>
      <c r="G53" s="129"/>
      <c r="H53" s="104">
        <f>D53+E53</f>
        <v>546.5</v>
      </c>
    </row>
    <row r="54" spans="1:9" s="8" customFormat="1" ht="78" customHeight="1" x14ac:dyDescent="0.25">
      <c r="A54" s="56">
        <v>2004</v>
      </c>
      <c r="B54" s="57" t="s">
        <v>148</v>
      </c>
      <c r="C54" s="58">
        <f>C55+C56</f>
        <v>4329.3</v>
      </c>
      <c r="D54" s="99">
        <f>D55+D56</f>
        <v>4875.5</v>
      </c>
      <c r="E54" s="58">
        <f>E55+E56</f>
        <v>1409.6000000000001</v>
      </c>
      <c r="F54" s="58">
        <f>F55+F56</f>
        <v>1409.6000000000001</v>
      </c>
      <c r="G54" s="58">
        <f t="shared" ref="G54:H54" si="13">G55+G56</f>
        <v>0</v>
      </c>
      <c r="H54" s="98">
        <f t="shared" si="13"/>
        <v>6285.1</v>
      </c>
      <c r="I54" s="33"/>
    </row>
    <row r="55" spans="1:9" s="8" customFormat="1" ht="25.15" customHeight="1" x14ac:dyDescent="0.25">
      <c r="A55" s="44" t="s">
        <v>101</v>
      </c>
      <c r="B55" s="28" t="s">
        <v>87</v>
      </c>
      <c r="C55" s="62">
        <v>34.700000000000003</v>
      </c>
      <c r="D55" s="121">
        <v>34.700000000000003</v>
      </c>
      <c r="E55" s="62">
        <v>1.4</v>
      </c>
      <c r="F55" s="62">
        <v>1.4</v>
      </c>
      <c r="G55" s="62"/>
      <c r="H55" s="101">
        <f>C55+E55</f>
        <v>36.1</v>
      </c>
      <c r="I55" s="51"/>
    </row>
    <row r="56" spans="1:9" s="8" customFormat="1" ht="135" customHeight="1" x14ac:dyDescent="0.25">
      <c r="A56" s="44" t="s">
        <v>102</v>
      </c>
      <c r="B56" s="28" t="s">
        <v>88</v>
      </c>
      <c r="C56" s="62">
        <v>4294.6000000000004</v>
      </c>
      <c r="D56" s="121">
        <v>4840.8</v>
      </c>
      <c r="E56" s="62">
        <v>1408.2</v>
      </c>
      <c r="F56" s="62">
        <v>1408.2</v>
      </c>
      <c r="G56" s="62"/>
      <c r="H56" s="101">
        <f>D56+E56</f>
        <v>6249</v>
      </c>
      <c r="I56" s="125" t="s">
        <v>151</v>
      </c>
    </row>
    <row r="57" spans="1:9" s="9" customFormat="1" ht="44.45" customHeight="1" x14ac:dyDescent="0.25">
      <c r="A57" s="56">
        <v>2005</v>
      </c>
      <c r="B57" s="63" t="s">
        <v>37</v>
      </c>
      <c r="C57" s="98">
        <f>C58+C59</f>
        <v>505</v>
      </c>
      <c r="D57" s="99">
        <v>1010.2</v>
      </c>
      <c r="E57" s="58">
        <f t="shared" ref="E57:F57" si="14">E58+E59</f>
        <v>0</v>
      </c>
      <c r="F57" s="58">
        <f t="shared" si="14"/>
        <v>0</v>
      </c>
      <c r="G57" s="58">
        <v>0</v>
      </c>
      <c r="H57" s="98">
        <f>H58+H59</f>
        <v>1010.2</v>
      </c>
      <c r="I57" s="33"/>
    </row>
    <row r="58" spans="1:9" s="23" customFormat="1" x14ac:dyDescent="0.25">
      <c r="A58" s="29" t="s">
        <v>103</v>
      </c>
      <c r="B58" s="28" t="s">
        <v>87</v>
      </c>
      <c r="C58" s="112">
        <v>500</v>
      </c>
      <c r="D58" s="118">
        <v>1000</v>
      </c>
      <c r="E58" s="95">
        <v>0</v>
      </c>
      <c r="F58" s="95">
        <v>0</v>
      </c>
      <c r="G58" s="66"/>
      <c r="H58" s="105">
        <v>1000</v>
      </c>
      <c r="I58" s="113"/>
    </row>
    <row r="59" spans="1:9" s="23" customFormat="1" x14ac:dyDescent="0.25">
      <c r="A59" s="29" t="s">
        <v>104</v>
      </c>
      <c r="B59" s="28" t="s">
        <v>88</v>
      </c>
      <c r="C59" s="112">
        <v>5</v>
      </c>
      <c r="D59" s="118">
        <v>10.199999999999999</v>
      </c>
      <c r="E59" s="122">
        <v>0</v>
      </c>
      <c r="F59" s="122">
        <v>0</v>
      </c>
      <c r="G59" s="123"/>
      <c r="H59" s="110">
        <f>D59+E59</f>
        <v>10.199999999999999</v>
      </c>
      <c r="I59" s="124"/>
    </row>
    <row r="60" spans="1:9" s="9" customFormat="1" ht="23.45" customHeight="1" x14ac:dyDescent="0.25">
      <c r="A60" s="56">
        <v>2006</v>
      </c>
      <c r="B60" s="57" t="s">
        <v>89</v>
      </c>
      <c r="C60" s="98">
        <f>C61+C62</f>
        <v>336.4</v>
      </c>
      <c r="D60" s="99">
        <f t="shared" ref="D60:H60" si="15">D61+D62</f>
        <v>336.4</v>
      </c>
      <c r="E60" s="58">
        <f t="shared" si="15"/>
        <v>0</v>
      </c>
      <c r="F60" s="58">
        <f t="shared" si="15"/>
        <v>0</v>
      </c>
      <c r="G60" s="58">
        <f t="shared" si="15"/>
        <v>0</v>
      </c>
      <c r="H60" s="99">
        <f t="shared" si="15"/>
        <v>336.4</v>
      </c>
      <c r="I60" s="33"/>
    </row>
    <row r="61" spans="1:9" s="9" customFormat="1" ht="27.6" customHeight="1" x14ac:dyDescent="0.25">
      <c r="A61" s="44" t="s">
        <v>105</v>
      </c>
      <c r="B61" s="28" t="s">
        <v>87</v>
      </c>
      <c r="C61" s="111"/>
      <c r="D61" s="119"/>
      <c r="E61" s="46"/>
      <c r="F61" s="46"/>
      <c r="G61" s="46"/>
      <c r="H61" s="107"/>
      <c r="I61" s="51"/>
    </row>
    <row r="62" spans="1:9" s="9" customFormat="1" x14ac:dyDescent="0.25">
      <c r="A62" s="68" t="s">
        <v>106</v>
      </c>
      <c r="B62" s="28" t="s">
        <v>88</v>
      </c>
      <c r="C62" s="111">
        <v>336.4</v>
      </c>
      <c r="D62" s="119">
        <v>336.4</v>
      </c>
      <c r="E62" s="46"/>
      <c r="F62" s="46"/>
      <c r="G62" s="46"/>
      <c r="H62" s="107">
        <v>336.4</v>
      </c>
      <c r="I62" s="51"/>
    </row>
    <row r="63" spans="1:9" s="9" customFormat="1" ht="23.45" customHeight="1" x14ac:dyDescent="0.25">
      <c r="A63" s="56">
        <v>2007</v>
      </c>
      <c r="B63" s="57" t="s">
        <v>31</v>
      </c>
      <c r="C63" s="58">
        <f>C64+C65</f>
        <v>0</v>
      </c>
      <c r="D63" s="58">
        <f t="shared" ref="D63:H63" si="16">D64+D65</f>
        <v>0</v>
      </c>
      <c r="E63" s="58">
        <f t="shared" si="16"/>
        <v>0</v>
      </c>
      <c r="F63" s="58">
        <f t="shared" si="16"/>
        <v>0</v>
      </c>
      <c r="G63" s="58">
        <f t="shared" si="16"/>
        <v>0</v>
      </c>
      <c r="H63" s="58">
        <f t="shared" si="16"/>
        <v>0</v>
      </c>
      <c r="I63" s="33"/>
    </row>
    <row r="64" spans="1:9" s="23" customFormat="1" ht="23.45" customHeight="1" x14ac:dyDescent="0.25">
      <c r="A64" s="69" t="s">
        <v>107</v>
      </c>
      <c r="B64" s="28" t="s">
        <v>87</v>
      </c>
      <c r="C64" s="64"/>
      <c r="D64" s="65"/>
      <c r="E64" s="66"/>
      <c r="F64" s="66"/>
      <c r="G64" s="66"/>
      <c r="H64" s="67"/>
      <c r="I64" s="66"/>
    </row>
    <row r="65" spans="1:9" s="23" customFormat="1" ht="23.45" customHeight="1" x14ac:dyDescent="0.25">
      <c r="A65" s="69" t="s">
        <v>108</v>
      </c>
      <c r="B65" s="28" t="s">
        <v>88</v>
      </c>
      <c r="C65" s="64"/>
      <c r="D65" s="65"/>
      <c r="E65" s="66"/>
      <c r="F65" s="66"/>
      <c r="G65" s="66"/>
      <c r="H65" s="67"/>
      <c r="I65" s="66"/>
    </row>
    <row r="66" spans="1:9" s="9" customFormat="1" ht="25.9" customHeight="1" x14ac:dyDescent="0.25">
      <c r="A66" s="56">
        <v>2008</v>
      </c>
      <c r="B66" s="57" t="s">
        <v>30</v>
      </c>
      <c r="C66" s="58">
        <f>C67+C68</f>
        <v>0</v>
      </c>
      <c r="D66" s="58">
        <f t="shared" ref="D66:H66" si="17">D67+D68</f>
        <v>0</v>
      </c>
      <c r="E66" s="58">
        <f t="shared" si="17"/>
        <v>0</v>
      </c>
      <c r="F66" s="58">
        <f t="shared" si="17"/>
        <v>0</v>
      </c>
      <c r="G66" s="58">
        <f t="shared" si="17"/>
        <v>0</v>
      </c>
      <c r="H66" s="58">
        <f t="shared" si="17"/>
        <v>0</v>
      </c>
      <c r="I66" s="33"/>
    </row>
    <row r="67" spans="1:9" s="23" customFormat="1" ht="25.9" customHeight="1" x14ac:dyDescent="0.25">
      <c r="A67" s="69" t="s">
        <v>109</v>
      </c>
      <c r="B67" s="28" t="s">
        <v>87</v>
      </c>
      <c r="C67" s="64"/>
      <c r="D67" s="65"/>
      <c r="E67" s="66"/>
      <c r="F67" s="66"/>
      <c r="G67" s="66"/>
      <c r="H67" s="67"/>
      <c r="I67" s="66"/>
    </row>
    <row r="68" spans="1:9" s="23" customFormat="1" ht="25.9" customHeight="1" x14ac:dyDescent="0.25">
      <c r="A68" s="69" t="s">
        <v>110</v>
      </c>
      <c r="B68" s="28" t="s">
        <v>88</v>
      </c>
      <c r="C68" s="64"/>
      <c r="D68" s="65"/>
      <c r="E68" s="66"/>
      <c r="F68" s="66"/>
      <c r="G68" s="66"/>
      <c r="H68" s="67"/>
      <c r="I68" s="66"/>
    </row>
    <row r="69" spans="1:9" s="8" customFormat="1" ht="27.6" customHeight="1" x14ac:dyDescent="0.25">
      <c r="A69" s="56">
        <v>2009</v>
      </c>
      <c r="B69" s="70" t="s">
        <v>64</v>
      </c>
      <c r="C69" s="58">
        <f>C70+C71</f>
        <v>0</v>
      </c>
      <c r="D69" s="58">
        <f t="shared" ref="D69:H69" si="18">D70+D71</f>
        <v>0</v>
      </c>
      <c r="E69" s="58">
        <f t="shared" si="18"/>
        <v>0</v>
      </c>
      <c r="F69" s="58">
        <f t="shared" si="18"/>
        <v>0</v>
      </c>
      <c r="G69" s="58">
        <f t="shared" si="18"/>
        <v>0</v>
      </c>
      <c r="H69" s="58">
        <f t="shared" si="18"/>
        <v>0</v>
      </c>
      <c r="I69" s="33"/>
    </row>
    <row r="70" spans="1:9" s="22" customFormat="1" ht="27.6" customHeight="1" x14ac:dyDescent="0.25">
      <c r="A70" s="69" t="s">
        <v>111</v>
      </c>
      <c r="B70" s="28" t="s">
        <v>87</v>
      </c>
      <c r="C70" s="64"/>
      <c r="D70" s="65"/>
      <c r="E70" s="66"/>
      <c r="F70" s="66"/>
      <c r="G70" s="66"/>
      <c r="H70" s="67"/>
      <c r="I70" s="66"/>
    </row>
    <row r="71" spans="1:9" s="22" customFormat="1" ht="27.6" customHeight="1" x14ac:dyDescent="0.25">
      <c r="A71" s="69" t="s">
        <v>112</v>
      </c>
      <c r="B71" s="28" t="s">
        <v>88</v>
      </c>
      <c r="C71" s="64"/>
      <c r="D71" s="65"/>
      <c r="E71" s="66"/>
      <c r="F71" s="66"/>
      <c r="G71" s="66"/>
      <c r="H71" s="67"/>
      <c r="I71" s="66"/>
    </row>
    <row r="72" spans="1:9" s="8" customFormat="1" ht="28.9" customHeight="1" x14ac:dyDescent="0.25">
      <c r="A72" s="56">
        <v>2010</v>
      </c>
      <c r="B72" s="70" t="s">
        <v>65</v>
      </c>
      <c r="C72" s="58">
        <f>C73+C74</f>
        <v>0</v>
      </c>
      <c r="D72" s="58">
        <f t="shared" ref="D72:H72" si="19">D73+D74</f>
        <v>0</v>
      </c>
      <c r="E72" s="58">
        <f t="shared" si="19"/>
        <v>0</v>
      </c>
      <c r="F72" s="58">
        <f t="shared" si="19"/>
        <v>0</v>
      </c>
      <c r="G72" s="58">
        <f t="shared" si="19"/>
        <v>0</v>
      </c>
      <c r="H72" s="58">
        <f t="shared" si="19"/>
        <v>0</v>
      </c>
      <c r="I72" s="33"/>
    </row>
    <row r="73" spans="1:9" s="22" customFormat="1" ht="28.9" customHeight="1" x14ac:dyDescent="0.25">
      <c r="A73" s="69" t="s">
        <v>113</v>
      </c>
      <c r="B73" s="28" t="s">
        <v>87</v>
      </c>
      <c r="C73" s="64"/>
      <c r="D73" s="65"/>
      <c r="E73" s="66"/>
      <c r="F73" s="66"/>
      <c r="G73" s="66"/>
      <c r="H73" s="67"/>
      <c r="I73" s="66"/>
    </row>
    <row r="74" spans="1:9" s="22" customFormat="1" ht="28.9" customHeight="1" x14ac:dyDescent="0.25">
      <c r="A74" s="69" t="s">
        <v>114</v>
      </c>
      <c r="B74" s="28" t="s">
        <v>88</v>
      </c>
      <c r="C74" s="64"/>
      <c r="D74" s="65"/>
      <c r="E74" s="66"/>
      <c r="F74" s="66"/>
      <c r="G74" s="66"/>
      <c r="H74" s="67"/>
      <c r="I74" s="66"/>
    </row>
    <row r="75" spans="1:9" s="8" customFormat="1" ht="45" customHeight="1" x14ac:dyDescent="0.25">
      <c r="A75" s="56">
        <v>2011</v>
      </c>
      <c r="B75" s="63" t="s">
        <v>134</v>
      </c>
      <c r="C75" s="58">
        <f>C76+C77</f>
        <v>0</v>
      </c>
      <c r="D75" s="58">
        <f t="shared" ref="D75:H75" si="20">D76+D77</f>
        <v>0</v>
      </c>
      <c r="E75" s="58">
        <f t="shared" si="20"/>
        <v>0</v>
      </c>
      <c r="F75" s="58">
        <f t="shared" si="20"/>
        <v>0</v>
      </c>
      <c r="G75" s="58">
        <f t="shared" si="20"/>
        <v>0</v>
      </c>
      <c r="H75" s="58">
        <f t="shared" si="20"/>
        <v>0</v>
      </c>
      <c r="I75" s="33"/>
    </row>
    <row r="76" spans="1:9" s="8" customFormat="1" ht="27.6" customHeight="1" x14ac:dyDescent="0.25">
      <c r="A76" s="44" t="s">
        <v>115</v>
      </c>
      <c r="B76" s="28" t="s">
        <v>87</v>
      </c>
      <c r="C76" s="46"/>
      <c r="D76" s="47"/>
      <c r="E76" s="51"/>
      <c r="F76" s="51"/>
      <c r="G76" s="51"/>
      <c r="H76" s="71"/>
      <c r="I76" s="51"/>
    </row>
    <row r="77" spans="1:9" s="8" customFormat="1" ht="27.6" customHeight="1" x14ac:dyDescent="0.25">
      <c r="A77" s="44" t="s">
        <v>116</v>
      </c>
      <c r="B77" s="28" t="s">
        <v>88</v>
      </c>
      <c r="C77" s="46"/>
      <c r="D77" s="47"/>
      <c r="E77" s="51"/>
      <c r="F77" s="51"/>
      <c r="G77" s="51"/>
      <c r="H77" s="71"/>
      <c r="I77" s="51"/>
    </row>
    <row r="78" spans="1:9" s="8" customFormat="1" ht="28.9" customHeight="1" x14ac:dyDescent="0.25">
      <c r="A78" s="56">
        <v>2012</v>
      </c>
      <c r="B78" s="63" t="s">
        <v>135</v>
      </c>
      <c r="C78" s="98">
        <v>1205.9000000000001</v>
      </c>
      <c r="D78" s="99">
        <f t="shared" ref="D78:H78" si="21">D79+D80</f>
        <v>1113.5</v>
      </c>
      <c r="E78" s="98">
        <f t="shared" si="21"/>
        <v>0</v>
      </c>
      <c r="F78" s="98">
        <f t="shared" si="21"/>
        <v>0</v>
      </c>
      <c r="G78" s="98">
        <f t="shared" si="21"/>
        <v>0</v>
      </c>
      <c r="H78" s="98">
        <f t="shared" si="21"/>
        <v>1113.5</v>
      </c>
      <c r="I78" s="33"/>
    </row>
    <row r="79" spans="1:9" s="8" customFormat="1" ht="28.9" customHeight="1" x14ac:dyDescent="0.25">
      <c r="A79" s="44" t="s">
        <v>117</v>
      </c>
      <c r="B79" s="28" t="s">
        <v>87</v>
      </c>
      <c r="C79" s="111"/>
      <c r="D79" s="119"/>
      <c r="E79" s="111"/>
      <c r="F79" s="111"/>
      <c r="G79" s="111"/>
      <c r="H79" s="106"/>
      <c r="I79" s="51"/>
    </row>
    <row r="80" spans="1:9" s="8" customFormat="1" ht="63.75" customHeight="1" x14ac:dyDescent="0.25">
      <c r="A80" s="44" t="s">
        <v>118</v>
      </c>
      <c r="B80" s="28" t="s">
        <v>88</v>
      </c>
      <c r="C80" s="111">
        <v>1205.9000000000001</v>
      </c>
      <c r="D80" s="119">
        <v>1113.5</v>
      </c>
      <c r="E80" s="119">
        <v>0</v>
      </c>
      <c r="F80" s="119">
        <v>0</v>
      </c>
      <c r="G80" s="119">
        <v>0</v>
      </c>
      <c r="H80" s="107">
        <f>D80+G80</f>
        <v>1113.5</v>
      </c>
      <c r="I80" s="114"/>
    </row>
    <row r="81" spans="1:9" s="8" customFormat="1" ht="128.25" customHeight="1" x14ac:dyDescent="0.25">
      <c r="A81" s="56">
        <v>2013</v>
      </c>
      <c r="B81" s="63" t="s">
        <v>90</v>
      </c>
      <c r="C81" s="58">
        <f>C82+C83</f>
        <v>0</v>
      </c>
      <c r="D81" s="58">
        <f t="shared" ref="D81:G81" si="22">D82+D83</f>
        <v>0</v>
      </c>
      <c r="E81" s="58">
        <f>E82+E83</f>
        <v>0</v>
      </c>
      <c r="F81" s="58">
        <f t="shared" si="22"/>
        <v>0</v>
      </c>
      <c r="G81" s="58">
        <f t="shared" si="22"/>
        <v>0</v>
      </c>
      <c r="H81" s="58"/>
      <c r="I81" s="33"/>
    </row>
    <row r="82" spans="1:9" s="8" customFormat="1" ht="45.75" customHeight="1" x14ac:dyDescent="0.25">
      <c r="A82" s="44" t="s">
        <v>119</v>
      </c>
      <c r="B82" s="28" t="s">
        <v>87</v>
      </c>
      <c r="C82" s="46"/>
      <c r="D82" s="46"/>
      <c r="E82" s="46"/>
      <c r="F82" s="46"/>
      <c r="G82" s="46"/>
      <c r="H82" s="46"/>
      <c r="I82" s="51"/>
    </row>
    <row r="83" spans="1:9" s="8" customFormat="1" ht="30" customHeight="1" x14ac:dyDescent="0.25">
      <c r="A83" s="68" t="s">
        <v>120</v>
      </c>
      <c r="B83" s="28" t="s">
        <v>88</v>
      </c>
      <c r="C83" s="46"/>
      <c r="D83" s="46"/>
      <c r="E83" s="46"/>
      <c r="F83" s="46"/>
      <c r="G83" s="46"/>
      <c r="H83" s="46"/>
      <c r="I83" s="51"/>
    </row>
    <row r="84" spans="1:9" s="8" customFormat="1" ht="42.75" customHeight="1" x14ac:dyDescent="0.25">
      <c r="A84" s="56">
        <v>2014</v>
      </c>
      <c r="B84" s="63" t="s">
        <v>66</v>
      </c>
      <c r="C84" s="58">
        <f>C85+C86</f>
        <v>0</v>
      </c>
      <c r="D84" s="58">
        <f t="shared" ref="D84:H84" si="23">D85+D86</f>
        <v>0</v>
      </c>
      <c r="E84" s="58">
        <f t="shared" si="23"/>
        <v>0</v>
      </c>
      <c r="F84" s="58">
        <f t="shared" si="23"/>
        <v>0</v>
      </c>
      <c r="G84" s="58">
        <f t="shared" si="23"/>
        <v>0</v>
      </c>
      <c r="H84" s="58">
        <f t="shared" si="23"/>
        <v>0</v>
      </c>
      <c r="I84" s="33"/>
    </row>
    <row r="85" spans="1:9" s="22" customFormat="1" x14ac:dyDescent="0.25">
      <c r="A85" s="69" t="s">
        <v>121</v>
      </c>
      <c r="B85" s="28" t="s">
        <v>87</v>
      </c>
      <c r="C85" s="64"/>
      <c r="D85" s="64"/>
      <c r="E85" s="64"/>
      <c r="F85" s="64"/>
      <c r="G85" s="64"/>
      <c r="H85" s="64"/>
      <c r="I85" s="66"/>
    </row>
    <row r="86" spans="1:9" s="22" customFormat="1" x14ac:dyDescent="0.25">
      <c r="A86" s="69" t="s">
        <v>122</v>
      </c>
      <c r="B86" s="28" t="s">
        <v>88</v>
      </c>
      <c r="C86" s="64"/>
      <c r="D86" s="64"/>
      <c r="E86" s="64"/>
      <c r="F86" s="64"/>
      <c r="G86" s="64"/>
      <c r="H86" s="64"/>
      <c r="I86" s="66"/>
    </row>
    <row r="87" spans="1:9" s="8" customFormat="1" ht="24.6" customHeight="1" x14ac:dyDescent="0.25">
      <c r="A87" s="56">
        <v>2015</v>
      </c>
      <c r="B87" s="57" t="s">
        <v>67</v>
      </c>
      <c r="C87" s="58"/>
      <c r="D87" s="58"/>
      <c r="E87" s="58"/>
      <c r="F87" s="58"/>
      <c r="G87" s="58"/>
      <c r="H87" s="58"/>
      <c r="I87" s="33"/>
    </row>
    <row r="88" spans="1:9" s="8" customFormat="1" ht="40.5" x14ac:dyDescent="0.25">
      <c r="A88" s="56">
        <v>2016</v>
      </c>
      <c r="B88" s="57" t="s">
        <v>136</v>
      </c>
      <c r="C88" s="58">
        <f>C89+C90</f>
        <v>0</v>
      </c>
      <c r="D88" s="58">
        <f t="shared" ref="D88:H88" si="24">D89+D90</f>
        <v>0</v>
      </c>
      <c r="E88" s="58">
        <f t="shared" si="24"/>
        <v>0</v>
      </c>
      <c r="F88" s="58">
        <f t="shared" si="24"/>
        <v>0</v>
      </c>
      <c r="G88" s="58">
        <f t="shared" si="24"/>
        <v>0</v>
      </c>
      <c r="H88" s="58">
        <f t="shared" si="24"/>
        <v>0</v>
      </c>
      <c r="I88" s="33"/>
    </row>
    <row r="89" spans="1:9" s="8" customFormat="1" ht="25.9" customHeight="1" x14ac:dyDescent="0.25">
      <c r="A89" s="44" t="s">
        <v>123</v>
      </c>
      <c r="B89" s="28" t="s">
        <v>87</v>
      </c>
      <c r="C89" s="46"/>
      <c r="D89" s="46"/>
      <c r="E89" s="46"/>
      <c r="F89" s="46"/>
      <c r="G89" s="46"/>
      <c r="H89" s="46"/>
      <c r="I89" s="51"/>
    </row>
    <row r="90" spans="1:9" s="8" customFormat="1" ht="46.9" customHeight="1" x14ac:dyDescent="0.25">
      <c r="A90" s="44" t="s">
        <v>124</v>
      </c>
      <c r="B90" s="28" t="s">
        <v>88</v>
      </c>
      <c r="C90" s="46"/>
      <c r="D90" s="46"/>
      <c r="E90" s="46"/>
      <c r="F90" s="46"/>
      <c r="G90" s="46"/>
      <c r="H90" s="46"/>
      <c r="I90" s="51"/>
    </row>
    <row r="91" spans="1:9" s="8" customFormat="1" ht="27" customHeight="1" x14ac:dyDescent="0.25">
      <c r="A91" s="56">
        <v>2017</v>
      </c>
      <c r="B91" s="57" t="s">
        <v>32</v>
      </c>
      <c r="C91" s="58">
        <f>C92+C93</f>
        <v>15</v>
      </c>
      <c r="D91" s="58">
        <f t="shared" ref="D91:H91" si="25">D92+D93</f>
        <v>15</v>
      </c>
      <c r="E91" s="58">
        <f t="shared" si="25"/>
        <v>-6</v>
      </c>
      <c r="F91" s="58">
        <f t="shared" si="25"/>
        <v>0</v>
      </c>
      <c r="G91" s="58">
        <f t="shared" si="25"/>
        <v>-6</v>
      </c>
      <c r="H91" s="58">
        <f t="shared" si="25"/>
        <v>9</v>
      </c>
      <c r="I91" s="33"/>
    </row>
    <row r="92" spans="1:9" s="22" customFormat="1" ht="27" customHeight="1" x14ac:dyDescent="0.25">
      <c r="A92" s="69" t="s">
        <v>125</v>
      </c>
      <c r="B92" s="28" t="s">
        <v>87</v>
      </c>
      <c r="C92" s="64"/>
      <c r="D92" s="65"/>
      <c r="E92" s="66"/>
      <c r="F92" s="66"/>
      <c r="G92" s="66"/>
      <c r="H92" s="67"/>
      <c r="I92" s="66"/>
    </row>
    <row r="93" spans="1:9" s="22" customFormat="1" ht="74.25" customHeight="1" x14ac:dyDescent="0.25">
      <c r="A93" s="69" t="s">
        <v>126</v>
      </c>
      <c r="B93" s="28" t="s">
        <v>88</v>
      </c>
      <c r="C93" s="64">
        <v>15</v>
      </c>
      <c r="D93" s="65">
        <v>15</v>
      </c>
      <c r="E93" s="95">
        <v>-6</v>
      </c>
      <c r="F93" s="66"/>
      <c r="G93" s="95">
        <v>-6</v>
      </c>
      <c r="H93" s="67">
        <f>D93+E93</f>
        <v>9</v>
      </c>
      <c r="I93" s="125" t="s">
        <v>151</v>
      </c>
    </row>
    <row r="94" spans="1:9" s="8" customFormat="1" ht="26.45" customHeight="1" x14ac:dyDescent="0.25">
      <c r="A94" s="56">
        <v>2018</v>
      </c>
      <c r="B94" s="57" t="s">
        <v>137</v>
      </c>
      <c r="C94" s="98">
        <f>C95+C96</f>
        <v>111.3</v>
      </c>
      <c r="D94" s="58">
        <f t="shared" ref="D94:H94" si="26">D95+D96</f>
        <v>111.3</v>
      </c>
      <c r="E94" s="58">
        <f t="shared" si="26"/>
        <v>0</v>
      </c>
      <c r="F94" s="58">
        <f t="shared" si="26"/>
        <v>0</v>
      </c>
      <c r="G94" s="58">
        <f t="shared" si="26"/>
        <v>0</v>
      </c>
      <c r="H94" s="99">
        <f t="shared" si="26"/>
        <v>111.3</v>
      </c>
      <c r="I94" s="33"/>
    </row>
    <row r="95" spans="1:9" s="8" customFormat="1" ht="26.45" customHeight="1" x14ac:dyDescent="0.25">
      <c r="A95" s="44" t="s">
        <v>127</v>
      </c>
      <c r="B95" s="28" t="s">
        <v>87</v>
      </c>
      <c r="C95" s="111"/>
      <c r="D95" s="46"/>
      <c r="E95" s="46"/>
      <c r="F95" s="46"/>
      <c r="G95" s="46"/>
      <c r="H95" s="94"/>
      <c r="I95" s="51"/>
    </row>
    <row r="96" spans="1:9" s="8" customFormat="1" ht="25.15" customHeight="1" x14ac:dyDescent="0.25">
      <c r="A96" s="44" t="s">
        <v>128</v>
      </c>
      <c r="B96" s="28" t="s">
        <v>88</v>
      </c>
      <c r="C96" s="111">
        <v>111.3</v>
      </c>
      <c r="D96" s="46">
        <v>111.3</v>
      </c>
      <c r="E96" s="72"/>
      <c r="F96" s="72"/>
      <c r="G96" s="72"/>
      <c r="H96" s="107">
        <v>111.3</v>
      </c>
      <c r="I96" s="73"/>
    </row>
    <row r="97" spans="1:9" s="8" customFormat="1" ht="88.5" customHeight="1" x14ac:dyDescent="0.25">
      <c r="A97" s="56">
        <v>2019</v>
      </c>
      <c r="B97" s="63" t="s">
        <v>33</v>
      </c>
      <c r="C97" s="98">
        <v>5</v>
      </c>
      <c r="D97" s="58">
        <v>5</v>
      </c>
      <c r="E97" s="58">
        <v>-4</v>
      </c>
      <c r="F97" s="58"/>
      <c r="G97" s="58">
        <v>-4</v>
      </c>
      <c r="H97" s="99">
        <f>D97+E97</f>
        <v>1</v>
      </c>
      <c r="I97" s="125" t="s">
        <v>151</v>
      </c>
    </row>
    <row r="98" spans="1:9" s="8" customFormat="1" x14ac:dyDescent="0.25">
      <c r="A98" s="56">
        <v>2020</v>
      </c>
      <c r="B98" s="63" t="s">
        <v>91</v>
      </c>
      <c r="C98" s="74">
        <f>C99+C100</f>
        <v>0</v>
      </c>
      <c r="D98" s="74">
        <f t="shared" ref="D98:H98" si="27">D99+D100</f>
        <v>0</v>
      </c>
      <c r="E98" s="74">
        <f t="shared" si="27"/>
        <v>0</v>
      </c>
      <c r="F98" s="74">
        <f t="shared" si="27"/>
        <v>0</v>
      </c>
      <c r="G98" s="74">
        <f t="shared" si="27"/>
        <v>0</v>
      </c>
      <c r="H98" s="74">
        <f t="shared" si="27"/>
        <v>0</v>
      </c>
      <c r="I98" s="33"/>
    </row>
    <row r="99" spans="1:9" s="22" customFormat="1" x14ac:dyDescent="0.25">
      <c r="A99" s="69" t="s">
        <v>129</v>
      </c>
      <c r="B99" s="28" t="s">
        <v>87</v>
      </c>
      <c r="C99" s="75"/>
      <c r="D99" s="65"/>
      <c r="E99" s="66"/>
      <c r="F99" s="66"/>
      <c r="G99" s="66"/>
      <c r="H99" s="67"/>
      <c r="I99" s="66"/>
    </row>
    <row r="100" spans="1:9" s="22" customFormat="1" x14ac:dyDescent="0.25">
      <c r="A100" s="69" t="s">
        <v>130</v>
      </c>
      <c r="B100" s="28" t="s">
        <v>88</v>
      </c>
      <c r="C100" s="75"/>
      <c r="D100" s="65"/>
      <c r="E100" s="66"/>
      <c r="F100" s="66"/>
      <c r="G100" s="66"/>
      <c r="H100" s="67"/>
      <c r="I100" s="66"/>
    </row>
    <row r="101" spans="1:9" s="8" customFormat="1" x14ac:dyDescent="0.25">
      <c r="A101" s="56"/>
      <c r="B101" s="63" t="s">
        <v>92</v>
      </c>
      <c r="C101" s="74"/>
      <c r="D101" s="76"/>
      <c r="E101" s="33"/>
      <c r="F101" s="33"/>
      <c r="G101" s="33"/>
      <c r="H101" s="108"/>
      <c r="I101" s="33"/>
    </row>
    <row r="102" spans="1:9" s="8" customFormat="1" x14ac:dyDescent="0.25">
      <c r="A102" s="56">
        <v>2021</v>
      </c>
      <c r="B102" s="63" t="s">
        <v>94</v>
      </c>
      <c r="C102" s="74">
        <f>C103+C104</f>
        <v>3512.07</v>
      </c>
      <c r="D102" s="109">
        <f>D103+D104</f>
        <v>3892.2</v>
      </c>
      <c r="E102" s="74">
        <f t="shared" ref="E102:H102" si="28">E103+E104</f>
        <v>0</v>
      </c>
      <c r="F102" s="74">
        <f t="shared" si="28"/>
        <v>0</v>
      </c>
      <c r="G102" s="74">
        <f t="shared" si="28"/>
        <v>0</v>
      </c>
      <c r="H102" s="109">
        <f t="shared" si="28"/>
        <v>3892.2</v>
      </c>
      <c r="I102" s="33"/>
    </row>
    <row r="103" spans="1:9" s="22" customFormat="1" x14ac:dyDescent="0.25">
      <c r="A103" s="69" t="s">
        <v>131</v>
      </c>
      <c r="B103" s="28" t="s">
        <v>87</v>
      </c>
      <c r="C103" s="75"/>
      <c r="D103" s="118"/>
      <c r="E103" s="66"/>
      <c r="F103" s="66"/>
      <c r="G103" s="66"/>
      <c r="H103" s="67"/>
      <c r="I103" s="66"/>
    </row>
    <row r="104" spans="1:9" s="22" customFormat="1" x14ac:dyDescent="0.25">
      <c r="A104" s="69" t="s">
        <v>132</v>
      </c>
      <c r="B104" s="28" t="s">
        <v>88</v>
      </c>
      <c r="C104" s="75">
        <v>3512.07</v>
      </c>
      <c r="D104" s="118">
        <v>3892.2</v>
      </c>
      <c r="E104" s="95">
        <v>0</v>
      </c>
      <c r="F104" s="95">
        <v>0</v>
      </c>
      <c r="G104" s="66"/>
      <c r="H104" s="110">
        <v>3892.2</v>
      </c>
      <c r="I104" s="66"/>
    </row>
    <row r="105" spans="1:9" s="8" customFormat="1" ht="27" customHeight="1" x14ac:dyDescent="0.25">
      <c r="A105" s="14">
        <v>3000</v>
      </c>
      <c r="B105" s="4" t="s">
        <v>14</v>
      </c>
      <c r="C105" s="77">
        <f>C9-C42</f>
        <v>0</v>
      </c>
      <c r="D105" s="77">
        <f>D9-D42</f>
        <v>-380.09999999999854</v>
      </c>
      <c r="E105" s="77"/>
      <c r="F105" s="77"/>
      <c r="G105" s="77"/>
      <c r="H105" s="77">
        <f>H9-H42</f>
        <v>-380</v>
      </c>
      <c r="I105" s="78"/>
    </row>
    <row r="106" spans="1:9" s="8" customFormat="1" ht="27" customHeight="1" x14ac:dyDescent="0.25">
      <c r="A106" s="90"/>
      <c r="B106" s="91" t="s">
        <v>145</v>
      </c>
      <c r="C106" s="92">
        <f>C11-C44</f>
        <v>0</v>
      </c>
      <c r="D106" s="92">
        <f t="shared" ref="D106:H106" si="29">D11-D44</f>
        <v>-380.10000000000036</v>
      </c>
      <c r="E106" s="92">
        <f t="shared" si="29"/>
        <v>-216.5</v>
      </c>
      <c r="F106" s="92">
        <f t="shared" si="29"/>
        <v>-118.20000000000005</v>
      </c>
      <c r="G106" s="92">
        <f t="shared" si="29"/>
        <v>118.3</v>
      </c>
      <c r="H106" s="92">
        <f t="shared" si="29"/>
        <v>-4272.2000000000007</v>
      </c>
      <c r="I106" s="93"/>
    </row>
    <row r="107" spans="1:9" s="8" customFormat="1" ht="27" customHeight="1" x14ac:dyDescent="0.25">
      <c r="A107" s="14">
        <v>3001</v>
      </c>
      <c r="B107" s="4" t="s">
        <v>93</v>
      </c>
      <c r="C107" s="77">
        <f>C105/C12*100</f>
        <v>0</v>
      </c>
      <c r="D107" s="77">
        <f>D105/D12*100</f>
        <v>-4.6962452277697286</v>
      </c>
      <c r="E107" s="77" t="s">
        <v>141</v>
      </c>
      <c r="F107" s="77" t="s">
        <v>141</v>
      </c>
      <c r="G107" s="77" t="s">
        <v>141</v>
      </c>
      <c r="H107" s="77">
        <f t="shared" ref="H107" si="30">H105/H12*100</f>
        <v>-4.1787171338399123</v>
      </c>
      <c r="I107" s="78"/>
    </row>
    <row r="108" spans="1:9" s="8" customFormat="1" ht="28.15" customHeight="1" x14ac:dyDescent="0.25">
      <c r="A108" s="14">
        <v>4000</v>
      </c>
      <c r="B108" s="4" t="s">
        <v>15</v>
      </c>
      <c r="C108" s="77">
        <f>C109+C112+C115+C118+C121</f>
        <v>0</v>
      </c>
      <c r="D108" s="77">
        <f t="shared" ref="D108:G108" si="31">D109+D112+D115+D118+D121</f>
        <v>0</v>
      </c>
      <c r="E108" s="77">
        <f t="shared" si="31"/>
        <v>0</v>
      </c>
      <c r="F108" s="77">
        <f t="shared" si="31"/>
        <v>0</v>
      </c>
      <c r="G108" s="77">
        <f t="shared" si="31"/>
        <v>0</v>
      </c>
      <c r="H108" s="77">
        <v>0</v>
      </c>
      <c r="I108" s="78"/>
    </row>
    <row r="109" spans="1:9" s="8" customFormat="1" ht="30.6" customHeight="1" x14ac:dyDescent="0.25">
      <c r="A109" s="37">
        <v>4100</v>
      </c>
      <c r="B109" s="38" t="s">
        <v>68</v>
      </c>
      <c r="C109" s="39">
        <f>C110+C111</f>
        <v>0</v>
      </c>
      <c r="D109" s="39">
        <f t="shared" ref="D109:H109" si="32">D110+D111</f>
        <v>0</v>
      </c>
      <c r="E109" s="39">
        <f t="shared" si="32"/>
        <v>0</v>
      </c>
      <c r="F109" s="39">
        <f t="shared" si="32"/>
        <v>0</v>
      </c>
      <c r="G109" s="39">
        <f t="shared" si="32"/>
        <v>0</v>
      </c>
      <c r="H109" s="39">
        <f t="shared" si="32"/>
        <v>0</v>
      </c>
      <c r="I109" s="79"/>
    </row>
    <row r="110" spans="1:9" s="11" customFormat="1" ht="28.15" customHeight="1" x14ac:dyDescent="0.25">
      <c r="A110" s="44">
        <v>4110</v>
      </c>
      <c r="B110" s="45" t="s">
        <v>16</v>
      </c>
      <c r="C110" s="46"/>
      <c r="D110" s="46"/>
      <c r="E110" s="46"/>
      <c r="F110" s="46"/>
      <c r="G110" s="46"/>
      <c r="H110" s="46"/>
      <c r="I110" s="80"/>
    </row>
    <row r="111" spans="1:9" s="11" customFormat="1" ht="25.9" customHeight="1" x14ac:dyDescent="0.25">
      <c r="A111" s="44">
        <v>4120</v>
      </c>
      <c r="B111" s="45" t="s">
        <v>17</v>
      </c>
      <c r="C111" s="46"/>
      <c r="D111" s="46"/>
      <c r="E111" s="46"/>
      <c r="F111" s="46"/>
      <c r="G111" s="46"/>
      <c r="H111" s="46"/>
      <c r="I111" s="80"/>
    </row>
    <row r="112" spans="1:9" s="8" customFormat="1" ht="30.6" customHeight="1" x14ac:dyDescent="0.25">
      <c r="A112" s="37">
        <v>4200</v>
      </c>
      <c r="B112" s="38" t="s">
        <v>69</v>
      </c>
      <c r="C112" s="39">
        <f>C113+C114</f>
        <v>0</v>
      </c>
      <c r="D112" s="39">
        <f t="shared" ref="D112:H112" si="33">D113+D114</f>
        <v>0</v>
      </c>
      <c r="E112" s="39">
        <f t="shared" si="33"/>
        <v>0</v>
      </c>
      <c r="F112" s="39">
        <f t="shared" si="33"/>
        <v>0</v>
      </c>
      <c r="G112" s="39">
        <f t="shared" si="33"/>
        <v>0</v>
      </c>
      <c r="H112" s="39">
        <f t="shared" si="33"/>
        <v>0</v>
      </c>
      <c r="I112" s="79"/>
    </row>
    <row r="113" spans="1:9" s="11" customFormat="1" ht="28.15" customHeight="1" x14ac:dyDescent="0.25">
      <c r="A113" s="44">
        <v>4210</v>
      </c>
      <c r="B113" s="45" t="s">
        <v>18</v>
      </c>
      <c r="C113" s="46"/>
      <c r="D113" s="46"/>
      <c r="E113" s="46"/>
      <c r="F113" s="46"/>
      <c r="G113" s="46"/>
      <c r="H113" s="46"/>
      <c r="I113" s="80"/>
    </row>
    <row r="114" spans="1:9" s="11" customFormat="1" ht="27" customHeight="1" x14ac:dyDescent="0.25">
      <c r="A114" s="44">
        <v>4220</v>
      </c>
      <c r="B114" s="45" t="s">
        <v>19</v>
      </c>
      <c r="C114" s="46"/>
      <c r="D114" s="46"/>
      <c r="E114" s="46"/>
      <c r="F114" s="46"/>
      <c r="G114" s="46"/>
      <c r="H114" s="46"/>
      <c r="I114" s="80"/>
    </row>
    <row r="115" spans="1:9" s="8" customFormat="1" ht="28.15" customHeight="1" x14ac:dyDescent="0.25">
      <c r="A115" s="37">
        <v>4300</v>
      </c>
      <c r="B115" s="38" t="s">
        <v>70</v>
      </c>
      <c r="C115" s="39">
        <f>C116+C117</f>
        <v>0</v>
      </c>
      <c r="D115" s="39">
        <f t="shared" ref="D115:H115" si="34">D116+D117</f>
        <v>0</v>
      </c>
      <c r="E115" s="39">
        <f t="shared" si="34"/>
        <v>0</v>
      </c>
      <c r="F115" s="39">
        <f t="shared" si="34"/>
        <v>0</v>
      </c>
      <c r="G115" s="39">
        <f t="shared" si="34"/>
        <v>0</v>
      </c>
      <c r="H115" s="39">
        <f t="shared" si="34"/>
        <v>0</v>
      </c>
      <c r="I115" s="79"/>
    </row>
    <row r="116" spans="1:9" s="11" customFormat="1" ht="25.9" customHeight="1" x14ac:dyDescent="0.25">
      <c r="A116" s="44">
        <v>4310</v>
      </c>
      <c r="B116" s="45" t="s">
        <v>20</v>
      </c>
      <c r="C116" s="46"/>
      <c r="D116" s="46"/>
      <c r="E116" s="46"/>
      <c r="F116" s="46"/>
      <c r="G116" s="46"/>
      <c r="H116" s="46"/>
      <c r="I116" s="80"/>
    </row>
    <row r="117" spans="1:9" s="11" customFormat="1" ht="25.9" customHeight="1" x14ac:dyDescent="0.25">
      <c r="A117" s="44">
        <v>4320</v>
      </c>
      <c r="B117" s="45" t="s">
        <v>21</v>
      </c>
      <c r="C117" s="46"/>
      <c r="D117" s="46"/>
      <c r="E117" s="46"/>
      <c r="F117" s="46"/>
      <c r="G117" s="46"/>
      <c r="H117" s="46"/>
      <c r="I117" s="80"/>
    </row>
    <row r="118" spans="1:9" s="8" customFormat="1" ht="30.6" customHeight="1" x14ac:dyDescent="0.25">
      <c r="A118" s="37">
        <v>4400</v>
      </c>
      <c r="B118" s="38" t="s">
        <v>75</v>
      </c>
      <c r="C118" s="39">
        <f>C119+C120</f>
        <v>0</v>
      </c>
      <c r="D118" s="39">
        <f t="shared" ref="D118:H118" si="35">D119+D120</f>
        <v>0</v>
      </c>
      <c r="E118" s="39">
        <f t="shared" si="35"/>
        <v>0</v>
      </c>
      <c r="F118" s="39">
        <f t="shared" si="35"/>
        <v>0</v>
      </c>
      <c r="G118" s="39">
        <f t="shared" si="35"/>
        <v>0</v>
      </c>
      <c r="H118" s="39">
        <f t="shared" si="35"/>
        <v>0</v>
      </c>
      <c r="I118" s="79"/>
    </row>
    <row r="119" spans="1:9" s="11" customFormat="1" ht="27" customHeight="1" x14ac:dyDescent="0.25">
      <c r="A119" s="44">
        <v>4410</v>
      </c>
      <c r="B119" s="45" t="s">
        <v>22</v>
      </c>
      <c r="C119" s="46"/>
      <c r="D119" s="46"/>
      <c r="E119" s="46"/>
      <c r="F119" s="46"/>
      <c r="G119" s="46"/>
      <c r="H119" s="46"/>
      <c r="I119" s="80"/>
    </row>
    <row r="120" spans="1:9" s="11" customFormat="1" ht="29.45" customHeight="1" x14ac:dyDescent="0.25">
      <c r="A120" s="44">
        <v>4420</v>
      </c>
      <c r="B120" s="45" t="s">
        <v>23</v>
      </c>
      <c r="C120" s="46"/>
      <c r="D120" s="46"/>
      <c r="E120" s="46"/>
      <c r="F120" s="46"/>
      <c r="G120" s="46"/>
      <c r="H120" s="46"/>
      <c r="I120" s="80"/>
    </row>
    <row r="121" spans="1:9" s="8" customFormat="1" ht="31.9" customHeight="1" x14ac:dyDescent="0.25">
      <c r="A121" s="37">
        <v>4500</v>
      </c>
      <c r="B121" s="38" t="s">
        <v>24</v>
      </c>
      <c r="C121" s="39">
        <f>C122+C123</f>
        <v>0</v>
      </c>
      <c r="D121" s="39">
        <f>D122+D123</f>
        <v>0</v>
      </c>
      <c r="E121" s="39">
        <f t="shared" ref="E121:G121" si="36">E122+E123</f>
        <v>0</v>
      </c>
      <c r="F121" s="39">
        <f t="shared" si="36"/>
        <v>0</v>
      </c>
      <c r="G121" s="39">
        <f t="shared" si="36"/>
        <v>0</v>
      </c>
      <c r="H121" s="39">
        <v>0</v>
      </c>
      <c r="I121" s="79"/>
    </row>
    <row r="122" spans="1:9" s="11" customFormat="1" ht="25.9" customHeight="1" x14ac:dyDescent="0.25">
      <c r="A122" s="81">
        <v>4510</v>
      </c>
      <c r="B122" s="82" t="s">
        <v>36</v>
      </c>
      <c r="C122" s="83"/>
      <c r="D122" s="83"/>
      <c r="E122" s="83"/>
      <c r="F122" s="83"/>
      <c r="G122" s="83"/>
      <c r="H122" s="83"/>
      <c r="I122" s="80"/>
    </row>
    <row r="123" spans="1:9" s="11" customFormat="1" ht="27" customHeight="1" x14ac:dyDescent="0.25">
      <c r="A123" s="81">
        <v>4520</v>
      </c>
      <c r="B123" s="82" t="s">
        <v>77</v>
      </c>
      <c r="C123" s="83"/>
      <c r="D123" s="83"/>
      <c r="E123" s="83"/>
      <c r="F123" s="83"/>
      <c r="G123" s="83"/>
      <c r="H123" s="83">
        <v>0</v>
      </c>
      <c r="I123" s="80"/>
    </row>
    <row r="124" spans="1:9" s="11" customFormat="1" ht="27" customHeight="1" x14ac:dyDescent="0.25">
      <c r="A124" s="84" t="s">
        <v>78</v>
      </c>
      <c r="B124" s="85" t="s">
        <v>76</v>
      </c>
      <c r="C124" s="86"/>
      <c r="D124" s="86"/>
      <c r="E124" s="86"/>
      <c r="F124" s="86"/>
      <c r="G124" s="86"/>
      <c r="H124" s="86">
        <v>0</v>
      </c>
      <c r="I124" s="80"/>
    </row>
    <row r="125" spans="1:9" s="12" customFormat="1" ht="30.6" customHeight="1" x14ac:dyDescent="0.25">
      <c r="A125" s="87">
        <v>5000</v>
      </c>
      <c r="B125" s="88" t="s">
        <v>25</v>
      </c>
      <c r="C125" s="36">
        <f>C126+C129</f>
        <v>609.6</v>
      </c>
      <c r="D125" s="120">
        <f>D126+D129</f>
        <v>229.5</v>
      </c>
      <c r="E125" s="36">
        <v>-380.1</v>
      </c>
      <c r="F125" s="36"/>
      <c r="G125" s="36">
        <v>-380.1</v>
      </c>
      <c r="H125" s="36">
        <f>H126+H129</f>
        <v>229.5</v>
      </c>
      <c r="I125" s="78"/>
    </row>
    <row r="126" spans="1:9" s="11" customFormat="1" ht="28.15" customHeight="1" x14ac:dyDescent="0.25">
      <c r="A126" s="44">
        <v>5100</v>
      </c>
      <c r="B126" s="45" t="s">
        <v>26</v>
      </c>
      <c r="C126" s="46"/>
      <c r="D126" s="119"/>
      <c r="E126" s="46"/>
      <c r="F126" s="46"/>
      <c r="G126" s="46"/>
      <c r="H126" s="46">
        <v>0</v>
      </c>
      <c r="I126" s="80"/>
    </row>
    <row r="127" spans="1:9" s="11" customFormat="1" ht="27" customHeight="1" x14ac:dyDescent="0.25">
      <c r="A127" s="44" t="s">
        <v>71</v>
      </c>
      <c r="B127" s="45" t="s">
        <v>34</v>
      </c>
      <c r="C127" s="46"/>
      <c r="D127" s="119"/>
      <c r="E127" s="46"/>
      <c r="F127" s="46"/>
      <c r="G127" s="46"/>
      <c r="H127" s="46">
        <v>0</v>
      </c>
      <c r="I127" s="80"/>
    </row>
    <row r="128" spans="1:9" s="11" customFormat="1" ht="27" customHeight="1" x14ac:dyDescent="0.25">
      <c r="A128" s="44" t="s">
        <v>72</v>
      </c>
      <c r="B128" s="45" t="s">
        <v>35</v>
      </c>
      <c r="C128" s="46"/>
      <c r="D128" s="119"/>
      <c r="E128" s="46"/>
      <c r="F128" s="46"/>
      <c r="G128" s="46"/>
      <c r="H128" s="46">
        <v>0</v>
      </c>
      <c r="I128" s="80"/>
    </row>
    <row r="129" spans="1:9" s="11" customFormat="1" ht="25.9" customHeight="1" x14ac:dyDescent="0.25">
      <c r="A129" s="44">
        <v>5200</v>
      </c>
      <c r="B129" s="45" t="s">
        <v>38</v>
      </c>
      <c r="C129" s="46">
        <v>609.6</v>
      </c>
      <c r="D129" s="119">
        <v>229.5</v>
      </c>
      <c r="E129" s="46"/>
      <c r="F129" s="46"/>
      <c r="G129" s="46"/>
      <c r="H129" s="46">
        <v>229.5</v>
      </c>
      <c r="I129" s="80"/>
    </row>
    <row r="130" spans="1:9" s="11" customFormat="1" ht="24.6" customHeight="1" x14ac:dyDescent="0.25">
      <c r="A130" s="44" t="s">
        <v>74</v>
      </c>
      <c r="B130" s="54" t="s">
        <v>39</v>
      </c>
      <c r="C130" s="94">
        <v>229.5</v>
      </c>
      <c r="D130" s="107">
        <v>229.5</v>
      </c>
      <c r="E130" s="46"/>
      <c r="F130" s="46"/>
      <c r="G130" s="46"/>
      <c r="H130" s="46">
        <v>229.5</v>
      </c>
      <c r="I130" s="80"/>
    </row>
    <row r="131" spans="1:9" s="11" customFormat="1" ht="25.9" customHeight="1" x14ac:dyDescent="0.25">
      <c r="A131" s="44" t="s">
        <v>73</v>
      </c>
      <c r="B131" s="89" t="s">
        <v>40</v>
      </c>
      <c r="C131" s="46">
        <v>380.06</v>
      </c>
      <c r="D131" s="119">
        <v>0</v>
      </c>
      <c r="E131" s="46">
        <v>0</v>
      </c>
      <c r="F131" s="46"/>
      <c r="G131" s="46">
        <v>0</v>
      </c>
      <c r="H131" s="46">
        <v>0</v>
      </c>
      <c r="I131" s="80"/>
    </row>
    <row r="132" spans="1:9" x14ac:dyDescent="0.3">
      <c r="A132" s="16"/>
      <c r="B132" s="6"/>
      <c r="C132" s="1"/>
      <c r="D132" s="1"/>
      <c r="E132" s="1"/>
      <c r="F132" s="1"/>
      <c r="G132" s="1"/>
      <c r="H132" s="1"/>
      <c r="I132" s="1"/>
    </row>
    <row r="133" spans="1:9" x14ac:dyDescent="0.3">
      <c r="A133" s="15"/>
      <c r="B133" s="5"/>
      <c r="C133" s="1"/>
      <c r="D133" s="1"/>
      <c r="E133" s="1"/>
      <c r="F133" s="1"/>
      <c r="G133" s="1"/>
      <c r="H133" s="1"/>
      <c r="I133" s="1"/>
    </row>
    <row r="134" spans="1:9" x14ac:dyDescent="0.3">
      <c r="A134" s="15"/>
      <c r="B134" s="5"/>
      <c r="C134" s="1"/>
      <c r="D134" s="1"/>
      <c r="E134" s="1"/>
      <c r="F134" s="1"/>
      <c r="G134" s="1"/>
      <c r="H134" s="1"/>
      <c r="I134" s="1"/>
    </row>
    <row r="135" spans="1:9" x14ac:dyDescent="0.3">
      <c r="A135" s="16"/>
      <c r="B135" s="6"/>
      <c r="C135" s="1"/>
      <c r="D135" s="1"/>
      <c r="E135" s="1"/>
      <c r="F135" s="1"/>
      <c r="G135" s="1"/>
      <c r="H135" s="1"/>
      <c r="I135" s="1"/>
    </row>
    <row r="136" spans="1:9" x14ac:dyDescent="0.3">
      <c r="A136" s="17"/>
      <c r="B136" s="7"/>
      <c r="C136" s="7"/>
      <c r="D136" s="7"/>
      <c r="E136" s="7"/>
      <c r="F136" s="7"/>
      <c r="G136" s="7"/>
      <c r="H136" s="7"/>
      <c r="I136" s="7"/>
    </row>
  </sheetData>
  <mergeCells count="13">
    <mergeCell ref="A1:I1"/>
    <mergeCell ref="A2:I2"/>
    <mergeCell ref="A4:A7"/>
    <mergeCell ref="A3:I3"/>
    <mergeCell ref="B4:B7"/>
    <mergeCell ref="E6:E7"/>
    <mergeCell ref="F6:F7"/>
    <mergeCell ref="G6:G7"/>
    <mergeCell ref="I4:I7"/>
    <mergeCell ref="C4:C7"/>
    <mergeCell ref="D4:D7"/>
    <mergeCell ref="E4:G5"/>
    <mergeCell ref="H4:H7"/>
  </mergeCells>
  <pageMargins left="0" right="0" top="0" bottom="0" header="0" footer="0"/>
  <pageSetup paperSize="9" scale="49" fitToHeight="6" orientation="landscape" r:id="rId1"/>
  <rowBreaks count="2" manualBreakCount="2">
    <brk id="31" max="10" man="1"/>
    <brk id="80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D69E646-4850-4001-8106-0A819CE99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</vt:lpstr>
      <vt:lpstr>Таблица!Заголовки_для_печати</vt:lpstr>
      <vt:lpstr>Таблица!Область_печати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Рассохина С.В.</dc:creator>
  <cp:lastModifiedBy>Бухгалтер</cp:lastModifiedBy>
  <cp:lastPrinted>2021-06-15T12:00:35Z</cp:lastPrinted>
  <dcterms:created xsi:type="dcterms:W3CDTF">2016-12-12T07:31:59Z</dcterms:created>
  <dcterms:modified xsi:type="dcterms:W3CDTF">2021-08-11T13:35:31Z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C:\Users\rassohina_sv\AppData\Local\Кейсистемс\Свод-СМАРТ\ReportManager\sv_balans_bud_2016_color_2016_03_01_2__win_5.xlsx</vt:lpwstr>
  </property>
</Properties>
</file>